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OPĆI DIO" sheetId="1" r:id="rId1"/>
    <sheet name="PRIHODI" sheetId="2" r:id="rId2"/>
    <sheet name="RASHODI" sheetId="3" r:id="rId3"/>
  </sheets>
  <definedNames>
    <definedName name="_xlnm.Print_Titles" localSheetId="1">'PRIHODI'!$1:$1</definedName>
    <definedName name="_xlnm.Print_Titles" localSheetId="2">'RASHODI'!$1:$2</definedName>
    <definedName name="_xlnm.Print_Area" localSheetId="1">'PRIHODI'!$A$1:$S$13</definedName>
    <definedName name="_xlnm.Print_Area" localSheetId="2">'RASHODI'!$A$1:$W$26</definedName>
  </definedNames>
  <calcPr fullCalcOnLoad="1"/>
</workbook>
</file>

<file path=xl/sharedStrings.xml><?xml version="1.0" encoding="utf-8"?>
<sst xmlns="http://schemas.openxmlformats.org/spreadsheetml/2006/main" count="224" uniqueCount="82">
  <si>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</si>
  <si>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</si>
  <si>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</si>
  <si>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</si>
  <si>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</si>
  <si>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</si>
  <si>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</si>
  <si>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</si>
  <si>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</si>
  <si>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</si>
  <si>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</si>
  <si>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Vlastiti prihodi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</si>
  <si>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</si>
  <si>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</si>
  <si>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</si>
  <si>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</si>
  <si>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</si>
  <si>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</si>
  <si>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</si>
  <si>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</si>
  <si>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</si>
  <si>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</si>
  <si>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</si>
  <si>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</si>
  <si>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</si>
  <si>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</si>
  <si>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</si>
  <si>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</si>
  <si>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OPĆI DIO</t>
  </si>
  <si>
    <t>PRIHODI UKUPNO</t>
  </si>
  <si>
    <t>RASHODI UKUPNO</t>
  </si>
  <si>
    <t>A</t>
  </si>
  <si>
    <t>PRIHODI OD PRODAJE NEFINANCIJSKE IMOVINE</t>
  </si>
  <si>
    <t xml:space="preserve"> </t>
  </si>
  <si>
    <t>PRORAČUNSKI KORISNIK:</t>
  </si>
  <si>
    <r>
      <t xml:space="preserve">Naziv aktivnosti: 
</t>
    </r>
    <r>
      <rPr>
        <b/>
        <i/>
        <sz val="10"/>
        <color indexed="8"/>
        <rFont val="Arial"/>
        <family val="2"/>
      </rPr>
      <t>Glazbeno i plesno obrazovanje</t>
    </r>
  </si>
  <si>
    <t>UMJETNIČKA ŠKOLA MIROSLAV MAGDALENIĆ ČAKOVEC</t>
  </si>
  <si>
    <t>Oznaka rač.iz                                                         računskog                                         plana</t>
  </si>
  <si>
    <t>Prihodi za posebne namjene-
participacije učenika</t>
  </si>
  <si>
    <t>Pomoći</t>
  </si>
  <si>
    <t>Nematerijalna proizvedena imovina</t>
  </si>
  <si>
    <t>Vlastiti prihodi
(31)</t>
  </si>
  <si>
    <t>Prihodi za posebne namjene - sufinanciranje  cijene usluge-participacije
(43)</t>
  </si>
  <si>
    <t>Decentralizirane funkcije</t>
  </si>
  <si>
    <t>Opći prihodi i primici</t>
  </si>
  <si>
    <r>
      <rPr>
        <b/>
        <sz val="10"/>
        <rFont val="Arial"/>
        <family val="2"/>
      </rPr>
      <t>641</t>
    </r>
    <r>
      <rPr>
        <sz val="10"/>
        <rFont val="Arial"/>
        <family val="2"/>
      </rPr>
      <t>-Prihodi od kamata (PBZ)</t>
    </r>
  </si>
  <si>
    <r>
      <rPr>
        <b/>
        <sz val="10"/>
        <rFont val="Arial"/>
        <family val="2"/>
      </rPr>
      <t>652</t>
    </r>
    <r>
      <rPr>
        <sz val="10"/>
        <rFont val="Arial"/>
        <family val="2"/>
      </rPr>
      <t>-Prihodi za posebne namjene (participacije učenika)</t>
    </r>
  </si>
  <si>
    <r>
      <rPr>
        <b/>
        <sz val="10"/>
        <rFont val="Arial"/>
        <family val="2"/>
      </rPr>
      <t>671</t>
    </r>
    <r>
      <rPr>
        <sz val="10"/>
        <rFont val="Arial"/>
        <family val="2"/>
      </rPr>
      <t>-Prihodi iz nadležnog proračuna (Grad Čakovec)</t>
    </r>
  </si>
  <si>
    <t xml:space="preserve">Program: </t>
  </si>
  <si>
    <t>Program školstva</t>
  </si>
  <si>
    <r>
      <rPr>
        <b/>
        <sz val="10"/>
        <rFont val="Arial"/>
        <family val="2"/>
      </rPr>
      <t>922</t>
    </r>
    <r>
      <rPr>
        <sz val="10"/>
        <rFont val="Arial"/>
        <family val="2"/>
      </rPr>
      <t>-Preneseni višak iz pethodnih godina</t>
    </r>
  </si>
  <si>
    <t>PREDSJEDNIK ŠO</t>
  </si>
  <si>
    <t>Vjeran Vidović, prof.</t>
  </si>
  <si>
    <r>
      <rPr>
        <b/>
        <sz val="10"/>
        <rFont val="Arial"/>
        <family val="2"/>
      </rPr>
      <t>652</t>
    </r>
    <r>
      <rPr>
        <sz val="10"/>
        <rFont val="Arial"/>
        <family val="2"/>
      </rPr>
      <t>-Prihodi za posebne namjene (kotizacije za natjecanje)</t>
    </r>
  </si>
  <si>
    <r>
      <rPr>
        <b/>
        <sz val="10"/>
        <rFont val="Arial"/>
        <family val="2"/>
      </rPr>
      <t>639</t>
    </r>
    <r>
      <rPr>
        <sz val="10"/>
        <rFont val="Arial"/>
        <family val="2"/>
      </rPr>
      <t>-Prihod proračunskog korisnika drugog proračuna (Grad ČK)</t>
    </r>
  </si>
  <si>
    <r>
      <rPr>
        <b/>
        <sz val="10"/>
        <rFont val="Arial"/>
        <family val="2"/>
      </rPr>
      <t>636</t>
    </r>
    <r>
      <rPr>
        <sz val="10"/>
        <rFont val="Arial"/>
        <family val="2"/>
      </rPr>
      <t>-Prihodi iz nenadležnog proračuna-(MZOS-plaće i naknade)</t>
    </r>
  </si>
  <si>
    <t>Donacije</t>
  </si>
  <si>
    <r>
      <rPr>
        <b/>
        <sz val="10"/>
        <rFont val="Arial"/>
        <family val="2"/>
      </rPr>
      <t>663</t>
    </r>
    <r>
      <rPr>
        <sz val="10"/>
        <rFont val="Arial"/>
        <family val="2"/>
      </rPr>
      <t xml:space="preserve">-Donacije od pravnih i fizičkih osoba izvan općeg proračuna </t>
    </r>
  </si>
  <si>
    <t>Donacije
(61)</t>
  </si>
  <si>
    <t>Pomoći 
(52)-Grad ČK</t>
  </si>
  <si>
    <t>Pomoći 
(52)-MZO</t>
  </si>
  <si>
    <t xml:space="preserve">
Opći prihodi i primici (11) - 
Grad Čakovec </t>
  </si>
  <si>
    <t>UKUPNO PRIHODI I PRIMICI ZA 2019. (po izvorima)</t>
  </si>
  <si>
    <r>
      <rPr>
        <sz val="14"/>
        <color indexed="8"/>
        <rFont val="Arial"/>
        <family val="2"/>
      </rPr>
      <t>IZVRŠENJE FINANCIJSKOG PLANA</t>
    </r>
    <r>
      <rPr>
        <b/>
        <sz val="14"/>
        <color indexed="8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UMJETNIČKE ŠKOLE MIROSLAV MAGDALENIĆ ČAKOVEC      </t>
    </r>
    <r>
      <rPr>
        <b/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     </t>
    </r>
    <r>
      <rPr>
        <sz val="14"/>
        <color indexed="8"/>
        <rFont val="Arial"/>
        <family val="2"/>
      </rPr>
      <t>ZA 2019. GODINU</t>
    </r>
  </si>
  <si>
    <t>Izvršenje</t>
  </si>
  <si>
    <t>IZVRŠENJE FINANCIJSKOG PLANA ZA 2019.</t>
  </si>
  <si>
    <t>Knjige, umjetnička djela</t>
  </si>
  <si>
    <t>Indeks</t>
  </si>
  <si>
    <t>Ukupno izvršenje 2019.</t>
  </si>
  <si>
    <t>Plan</t>
  </si>
  <si>
    <t>Ukupno planirano 
2019.</t>
  </si>
  <si>
    <t>UKUPNO RASHODI I IZDACI ZA 2019. 
(prema izvorima financiranja)</t>
  </si>
  <si>
    <t>-</t>
  </si>
  <si>
    <t>indeks</t>
  </si>
  <si>
    <t>Ukupno planirano 
 2019.</t>
  </si>
  <si>
    <t>Izvšenje 2019.</t>
  </si>
  <si>
    <t>Plan 2019.</t>
  </si>
  <si>
    <t>Naknade troškova osobama izvan radnog odnosa</t>
  </si>
  <si>
    <t>Rashodi za nabavu proizvedene dugotrajna imovina</t>
  </si>
  <si>
    <t>KLASA: 400-02/20-01/04</t>
  </si>
  <si>
    <t>UR.BROJ:2109-50-120-01</t>
  </si>
  <si>
    <t>Čakovec, 31.1.2020.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</si>
</sst>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0.0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5" tint="0.5999600291252136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34" fillId="0" borderId="0" xfId="0" applyFont="1" applyBorder="1" applyAlignment="1" quotePrefix="1">
      <alignment horizontal="left" vertical="center"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49" borderId="20" xfId="0" applyNumberFormat="1" applyFont="1" applyFill="1" applyBorder="1" applyAlignment="1" applyProtection="1">
      <alignment horizontal="center"/>
      <protection/>
    </xf>
    <xf numFmtId="0" fontId="27" fillId="49" borderId="21" xfId="0" applyNumberFormat="1" applyFont="1" applyFill="1" applyBorder="1" applyAlignment="1" applyProtection="1">
      <alignment wrapText="1"/>
      <protection/>
    </xf>
    <xf numFmtId="3" fontId="27" fillId="49" borderId="21" xfId="0" applyNumberFormat="1" applyFont="1" applyFill="1" applyBorder="1" applyAlignment="1" applyProtection="1">
      <alignment/>
      <protection/>
    </xf>
    <xf numFmtId="1" fontId="22" fillId="8" borderId="22" xfId="0" applyNumberFormat="1" applyFont="1" applyFill="1" applyBorder="1" applyAlignment="1">
      <alignment horizontal="right" vertical="top" wrapText="1"/>
    </xf>
    <xf numFmtId="1" fontId="22" fillId="8" borderId="23" xfId="0" applyNumberFormat="1" applyFont="1" applyFill="1" applyBorder="1" applyAlignment="1">
      <alignment horizontal="left" wrapText="1"/>
    </xf>
    <xf numFmtId="1" fontId="21" fillId="0" borderId="24" xfId="0" applyNumberFormat="1" applyFont="1" applyBorder="1" applyAlignment="1">
      <alignment horizontal="left" wrapText="1"/>
    </xf>
    <xf numFmtId="0" fontId="22" fillId="0" borderId="25" xfId="0" applyFont="1" applyBorder="1" applyAlignment="1">
      <alignment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1" fontId="22" fillId="0" borderId="0" xfId="0" applyNumberFormat="1" applyFont="1" applyFill="1" applyBorder="1" applyAlignment="1">
      <alignment horizontal="right" vertical="top" wrapText="1"/>
    </xf>
    <xf numFmtId="1" fontId="22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vertical="center" wrapText="1"/>
    </xf>
    <xf numFmtId="1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wrapText="1"/>
    </xf>
    <xf numFmtId="1" fontId="22" fillId="0" borderId="0" xfId="0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/>
    </xf>
    <xf numFmtId="3" fontId="27" fillId="49" borderId="26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7" fillId="0" borderId="21" xfId="0" applyNumberFormat="1" applyFont="1" applyFill="1" applyBorder="1" applyAlignment="1" applyProtection="1">
      <alignment wrapText="1"/>
      <protection/>
    </xf>
    <xf numFmtId="3" fontId="27" fillId="0" borderId="21" xfId="0" applyNumberFormat="1" applyFont="1" applyFill="1" applyBorder="1" applyAlignment="1" applyProtection="1">
      <alignment/>
      <protection/>
    </xf>
    <xf numFmtId="0" fontId="38" fillId="0" borderId="20" xfId="0" applyNumberFormat="1" applyFont="1" applyFill="1" applyBorder="1" applyAlignment="1" applyProtection="1">
      <alignment horizontal="center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3" fontId="38" fillId="0" borderId="21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 horizontal="left" wrapText="1"/>
      <protection/>
    </xf>
    <xf numFmtId="0" fontId="66" fillId="0" borderId="0" xfId="0" applyNumberFormat="1" applyFont="1" applyFill="1" applyBorder="1" applyAlignment="1" applyProtection="1">
      <alignment wrapText="1"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50" borderId="27" xfId="0" applyFont="1" applyFill="1" applyBorder="1" applyAlignment="1" quotePrefix="1">
      <alignment horizontal="left" wrapText="1"/>
    </xf>
    <xf numFmtId="0" fontId="68" fillId="50" borderId="19" xfId="0" applyFont="1" applyFill="1" applyBorder="1" applyAlignment="1" quotePrefix="1">
      <alignment horizontal="left" wrapText="1"/>
    </xf>
    <xf numFmtId="0" fontId="68" fillId="50" borderId="19" xfId="0" applyFont="1" applyFill="1" applyBorder="1" applyAlignment="1" quotePrefix="1">
      <alignment horizontal="center" wrapText="1"/>
    </xf>
    <xf numFmtId="0" fontId="68" fillId="50" borderId="19" xfId="0" applyNumberFormat="1" applyFont="1" applyFill="1" applyBorder="1" applyAlignment="1" applyProtection="1" quotePrefix="1">
      <alignment horizontal="left"/>
      <protection/>
    </xf>
    <xf numFmtId="0" fontId="69" fillId="50" borderId="28" xfId="0" applyNumberFormat="1" applyFont="1" applyFill="1" applyBorder="1" applyAlignment="1" applyProtection="1">
      <alignment horizontal="center" wrapText="1"/>
      <protection/>
    </xf>
    <xf numFmtId="3" fontId="68" fillId="51" borderId="28" xfId="0" applyNumberFormat="1" applyFont="1" applyFill="1" applyBorder="1" applyAlignment="1" applyProtection="1">
      <alignment horizontal="right" wrapText="1"/>
      <protection/>
    </xf>
    <xf numFmtId="3" fontId="69" fillId="0" borderId="28" xfId="0" applyNumberFormat="1" applyFont="1" applyFill="1" applyBorder="1" applyAlignment="1">
      <alignment horizontal="right"/>
    </xf>
    <xf numFmtId="0" fontId="36" fillId="51" borderId="27" xfId="0" applyFont="1" applyFill="1" applyBorder="1" applyAlignment="1">
      <alignment horizontal="left"/>
    </xf>
    <xf numFmtId="0" fontId="21" fillId="51" borderId="19" xfId="0" applyNumberFormat="1" applyFont="1" applyFill="1" applyBorder="1" applyAlignment="1" applyProtection="1">
      <alignment/>
      <protection/>
    </xf>
    <xf numFmtId="3" fontId="68" fillId="51" borderId="28" xfId="0" applyNumberFormat="1" applyFont="1" applyFill="1" applyBorder="1" applyAlignment="1">
      <alignment horizontal="right"/>
    </xf>
    <xf numFmtId="3" fontId="69" fillId="0" borderId="28" xfId="0" applyNumberFormat="1" applyFont="1" applyFill="1" applyBorder="1" applyAlignment="1" applyProtection="1">
      <alignment horizontal="right" wrapText="1"/>
      <protection/>
    </xf>
    <xf numFmtId="3" fontId="68" fillId="52" borderId="28" xfId="0" applyNumberFormat="1" applyFont="1" applyFill="1" applyBorder="1" applyAlignment="1" applyProtection="1">
      <alignment horizontal="right" wrapText="1"/>
      <protection/>
    </xf>
    <xf numFmtId="3" fontId="68" fillId="0" borderId="28" xfId="0" applyNumberFormat="1" applyFont="1" applyFill="1" applyBorder="1" applyAlignment="1">
      <alignment horizontal="right"/>
    </xf>
    <xf numFmtId="0" fontId="68" fillId="0" borderId="19" xfId="0" applyFont="1" applyFill="1" applyBorder="1" applyAlignment="1" quotePrefix="1">
      <alignment horizontal="left"/>
    </xf>
    <xf numFmtId="0" fontId="68" fillId="0" borderId="19" xfId="0" applyNumberFormat="1" applyFont="1" applyFill="1" applyBorder="1" applyAlignment="1" applyProtection="1">
      <alignment wrapText="1"/>
      <protection/>
    </xf>
    <xf numFmtId="0" fontId="70" fillId="0" borderId="19" xfId="0" applyNumberFormat="1" applyFont="1" applyFill="1" applyBorder="1" applyAlignment="1" applyProtection="1">
      <alignment wrapText="1"/>
      <protection/>
    </xf>
    <xf numFmtId="0" fontId="70" fillId="0" borderId="19" xfId="0" applyNumberFormat="1" applyFont="1" applyFill="1" applyBorder="1" applyAlignment="1" applyProtection="1">
      <alignment horizontal="center" wrapText="1"/>
      <protection/>
    </xf>
    <xf numFmtId="0" fontId="66" fillId="0" borderId="28" xfId="0" applyNumberFormat="1" applyFont="1" applyFill="1" applyBorder="1" applyAlignment="1" applyProtection="1">
      <alignment/>
      <protection/>
    </xf>
    <xf numFmtId="3" fontId="68" fillId="52" borderId="28" xfId="0" applyNumberFormat="1" applyFont="1" applyFill="1" applyBorder="1" applyAlignment="1">
      <alignment horizontal="right"/>
    </xf>
    <xf numFmtId="0" fontId="65" fillId="0" borderId="0" xfId="0" applyNumberFormat="1" applyFont="1" applyFill="1" applyBorder="1" applyAlignment="1" applyProtection="1" quotePrefix="1">
      <alignment horizontal="left" wrapText="1"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 horizontal="center"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30" fillId="0" borderId="0" xfId="0" applyFont="1" applyBorder="1" applyAlignment="1" quotePrefix="1">
      <alignment horizontal="center" vertical="center" wrapText="1"/>
    </xf>
    <xf numFmtId="0" fontId="35" fillId="0" borderId="0" xfId="0" applyNumberFormat="1" applyFont="1" applyFill="1" applyBorder="1" applyAlignment="1" applyProtection="1">
      <alignment wrapText="1"/>
      <protection/>
    </xf>
    <xf numFmtId="2" fontId="27" fillId="0" borderId="29" xfId="0" applyNumberFormat="1" applyFont="1" applyFill="1" applyBorder="1" applyAlignment="1" applyProtection="1">
      <alignment horizontal="center"/>
      <protection/>
    </xf>
    <xf numFmtId="2" fontId="27" fillId="0" borderId="22" xfId="0" applyNumberFormat="1" applyFont="1" applyFill="1" applyBorder="1" applyAlignment="1" applyProtection="1">
      <alignment wrapText="1"/>
      <protection/>
    </xf>
    <xf numFmtId="2" fontId="27" fillId="0" borderId="30" xfId="0" applyNumberFormat="1" applyFont="1" applyFill="1" applyBorder="1" applyAlignment="1" applyProtection="1">
      <alignment horizontal="center"/>
      <protection/>
    </xf>
    <xf numFmtId="2" fontId="38" fillId="0" borderId="23" xfId="0" applyNumberFormat="1" applyFont="1" applyFill="1" applyBorder="1" applyAlignment="1" applyProtection="1">
      <alignment wrapText="1"/>
      <protection/>
    </xf>
    <xf numFmtId="0" fontId="27" fillId="0" borderId="21" xfId="0" applyNumberFormat="1" applyFont="1" applyFill="1" applyBorder="1" applyAlignment="1" applyProtection="1">
      <alignment vertical="center" wrapText="1"/>
      <protection/>
    </xf>
    <xf numFmtId="0" fontId="27" fillId="0" borderId="20" xfId="0" applyNumberFormat="1" applyFont="1" applyFill="1" applyBorder="1" applyAlignment="1" applyProtection="1">
      <alignment horizontal="left"/>
      <protection/>
    </xf>
    <xf numFmtId="3" fontId="25" fillId="0" borderId="21" xfId="0" applyNumberFormat="1" applyFont="1" applyFill="1" applyBorder="1" applyAlignment="1" applyProtection="1">
      <alignment/>
      <protection/>
    </xf>
    <xf numFmtId="3" fontId="25" fillId="0" borderId="25" xfId="0" applyNumberFormat="1" applyFont="1" applyFill="1" applyBorder="1" applyAlignment="1" applyProtection="1">
      <alignment/>
      <protection/>
    </xf>
    <xf numFmtId="3" fontId="38" fillId="8" borderId="21" xfId="0" applyNumberFormat="1" applyFont="1" applyFill="1" applyBorder="1" applyAlignment="1" applyProtection="1">
      <alignment/>
      <protection/>
    </xf>
    <xf numFmtId="0" fontId="38" fillId="0" borderId="29" xfId="0" applyNumberFormat="1" applyFont="1" applyFill="1" applyBorder="1" applyAlignment="1" applyProtection="1">
      <alignment horizontal="center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3" fontId="38" fillId="0" borderId="22" xfId="0" applyNumberFormat="1" applyFont="1" applyFill="1" applyBorder="1" applyAlignment="1" applyProtection="1">
      <alignment/>
      <protection/>
    </xf>
    <xf numFmtId="0" fontId="27" fillId="49" borderId="21" xfId="0" applyNumberFormat="1" applyFont="1" applyFill="1" applyBorder="1" applyAlignment="1" applyProtection="1">
      <alignment horizontal="center"/>
      <protection/>
    </xf>
    <xf numFmtId="0" fontId="27" fillId="49" borderId="25" xfId="0" applyNumberFormat="1" applyFont="1" applyFill="1" applyBorder="1" applyAlignment="1" applyProtection="1">
      <alignment wrapText="1"/>
      <protection/>
    </xf>
    <xf numFmtId="3" fontId="22" fillId="0" borderId="31" xfId="0" applyNumberFormat="1" applyFont="1" applyBorder="1" applyAlignment="1">
      <alignment/>
    </xf>
    <xf numFmtId="3" fontId="22" fillId="8" borderId="31" xfId="0" applyNumberFormat="1" applyFont="1" applyFill="1" applyBorder="1" applyAlignment="1">
      <alignment/>
    </xf>
    <xf numFmtId="3" fontId="27" fillId="49" borderId="21" xfId="0" applyNumberFormat="1" applyFont="1" applyFill="1" applyBorder="1" applyAlignment="1" applyProtection="1">
      <alignment wrapText="1"/>
      <protection/>
    </xf>
    <xf numFmtId="1" fontId="22" fillId="49" borderId="23" xfId="0" applyNumberFormat="1" applyFont="1" applyFill="1" applyBorder="1" applyAlignment="1">
      <alignment wrapText="1"/>
    </xf>
    <xf numFmtId="3" fontId="22" fillId="49" borderId="32" xfId="0" applyNumberFormat="1" applyFont="1" applyFill="1" applyBorder="1" applyAlignment="1">
      <alignment/>
    </xf>
    <xf numFmtId="3" fontId="22" fillId="49" borderId="30" xfId="0" applyNumberFormat="1" applyFont="1" applyFill="1" applyBorder="1" applyAlignment="1">
      <alignment/>
    </xf>
    <xf numFmtId="3" fontId="22" fillId="49" borderId="23" xfId="0" applyNumberFormat="1" applyFont="1" applyFill="1" applyBorder="1" applyAlignment="1">
      <alignment/>
    </xf>
    <xf numFmtId="3" fontId="22" fillId="49" borderId="33" xfId="0" applyNumberFormat="1" applyFont="1" applyFill="1" applyBorder="1" applyAlignment="1">
      <alignment/>
    </xf>
    <xf numFmtId="0" fontId="67" fillId="0" borderId="34" xfId="0" applyNumberFormat="1" applyFont="1" applyFill="1" applyBorder="1" applyAlignment="1" applyProtection="1">
      <alignment/>
      <protection/>
    </xf>
    <xf numFmtId="1" fontId="21" fillId="0" borderId="24" xfId="0" applyNumberFormat="1" applyFont="1" applyBorder="1" applyAlignment="1">
      <alignment horizontal="left" vertical="center" wrapText="1"/>
    </xf>
    <xf numFmtId="0" fontId="38" fillId="8" borderId="20" xfId="0" applyNumberFormat="1" applyFont="1" applyFill="1" applyBorder="1" applyAlignment="1" applyProtection="1">
      <alignment horizontal="center"/>
      <protection/>
    </xf>
    <xf numFmtId="0" fontId="38" fillId="8" borderId="21" xfId="0" applyNumberFormat="1" applyFont="1" applyFill="1" applyBorder="1" applyAlignment="1" applyProtection="1">
      <alignment wrapText="1"/>
      <protection/>
    </xf>
    <xf numFmtId="3" fontId="38" fillId="8" borderId="26" xfId="0" applyNumberFormat="1" applyFont="1" applyFill="1" applyBorder="1" applyAlignment="1" applyProtection="1">
      <alignment/>
      <protection/>
    </xf>
    <xf numFmtId="0" fontId="27" fillId="8" borderId="35" xfId="0" applyNumberFormat="1" applyFont="1" applyFill="1" applyBorder="1" applyAlignment="1" applyProtection="1">
      <alignment horizontal="center" vertical="center" wrapText="1"/>
      <protection/>
    </xf>
    <xf numFmtId="0" fontId="26" fillId="8" borderId="29" xfId="0" applyNumberFormat="1" applyFont="1" applyFill="1" applyBorder="1" applyAlignment="1" applyProtection="1">
      <alignment horizontal="center" vertical="center" wrapText="1"/>
      <protection/>
    </xf>
    <xf numFmtId="0" fontId="26" fillId="8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3" fontId="27" fillId="0" borderId="26" xfId="0" applyNumberFormat="1" applyFont="1" applyFill="1" applyBorder="1" applyAlignment="1" applyProtection="1">
      <alignment/>
      <protection/>
    </xf>
    <xf numFmtId="3" fontId="25" fillId="49" borderId="21" xfId="0" applyNumberFormat="1" applyFont="1" applyFill="1" applyBorder="1" applyAlignment="1" applyProtection="1">
      <alignment/>
      <protection/>
    </xf>
    <xf numFmtId="3" fontId="33" fillId="8" borderId="21" xfId="0" applyNumberFormat="1" applyFont="1" applyFill="1" applyBorder="1" applyAlignment="1" applyProtection="1">
      <alignment/>
      <protection/>
    </xf>
    <xf numFmtId="3" fontId="33" fillId="0" borderId="21" xfId="0" applyNumberFormat="1" applyFont="1" applyFill="1" applyBorder="1" applyAlignment="1" applyProtection="1">
      <alignment/>
      <protection/>
    </xf>
    <xf numFmtId="3" fontId="33" fillId="0" borderId="22" xfId="0" applyNumberFormat="1" applyFont="1" applyFill="1" applyBorder="1" applyAlignment="1" applyProtection="1">
      <alignment/>
      <protection/>
    </xf>
    <xf numFmtId="3" fontId="25" fillId="49" borderId="21" xfId="0" applyNumberFormat="1" applyFont="1" applyFill="1" applyBorder="1" applyAlignment="1" applyProtection="1">
      <alignment wrapText="1"/>
      <protection/>
    </xf>
    <xf numFmtId="3" fontId="33" fillId="0" borderId="2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 wrapText="1"/>
      <protection/>
    </xf>
    <xf numFmtId="178" fontId="27" fillId="49" borderId="21" xfId="0" applyNumberFormat="1" applyFont="1" applyFill="1" applyBorder="1" applyAlignment="1" applyProtection="1">
      <alignment/>
      <protection/>
    </xf>
    <xf numFmtId="178" fontId="27" fillId="8" borderId="21" xfId="0" applyNumberFormat="1" applyFont="1" applyFill="1" applyBorder="1" applyAlignment="1" applyProtection="1">
      <alignment/>
      <protection/>
    </xf>
    <xf numFmtId="178" fontId="27" fillId="0" borderId="21" xfId="0" applyNumberFormat="1" applyFont="1" applyFill="1" applyBorder="1" applyAlignment="1" applyProtection="1">
      <alignment/>
      <protection/>
    </xf>
    <xf numFmtId="178" fontId="25" fillId="0" borderId="21" xfId="0" applyNumberFormat="1" applyFont="1" applyFill="1" applyBorder="1" applyAlignment="1" applyProtection="1">
      <alignment/>
      <protection/>
    </xf>
    <xf numFmtId="178" fontId="25" fillId="8" borderId="21" xfId="0" applyNumberFormat="1" applyFont="1" applyFill="1" applyBorder="1" applyAlignment="1" applyProtection="1">
      <alignment/>
      <protection/>
    </xf>
    <xf numFmtId="178" fontId="25" fillId="49" borderId="21" xfId="0" applyNumberFormat="1" applyFont="1" applyFill="1" applyBorder="1" applyAlignment="1" applyProtection="1">
      <alignment/>
      <protection/>
    </xf>
    <xf numFmtId="178" fontId="33" fillId="8" borderId="21" xfId="0" applyNumberFormat="1" applyFont="1" applyFill="1" applyBorder="1" applyAlignment="1" applyProtection="1">
      <alignment horizontal="right"/>
      <protection/>
    </xf>
    <xf numFmtId="178" fontId="25" fillId="0" borderId="21" xfId="0" applyNumberFormat="1" applyFont="1" applyFill="1" applyBorder="1" applyAlignment="1" applyProtection="1">
      <alignment horizontal="right"/>
      <protection/>
    </xf>
    <xf numFmtId="178" fontId="25" fillId="49" borderId="21" xfId="0" applyNumberFormat="1" applyFont="1" applyFill="1" applyBorder="1" applyAlignment="1" applyProtection="1">
      <alignment horizontal="right"/>
      <protection/>
    </xf>
    <xf numFmtId="178" fontId="33" fillId="0" borderId="21" xfId="0" applyNumberFormat="1" applyFont="1" applyFill="1" applyBorder="1" applyAlignment="1" applyProtection="1">
      <alignment horizontal="right"/>
      <protection/>
    </xf>
    <xf numFmtId="178" fontId="33" fillId="0" borderId="25" xfId="0" applyNumberFormat="1" applyFont="1" applyFill="1" applyBorder="1" applyAlignment="1" applyProtection="1">
      <alignment horizontal="right"/>
      <protection/>
    </xf>
    <xf numFmtId="178" fontId="33" fillId="0" borderId="22" xfId="0" applyNumberFormat="1" applyFont="1" applyFill="1" applyBorder="1" applyAlignment="1" applyProtection="1">
      <alignment horizontal="right"/>
      <protection/>
    </xf>
    <xf numFmtId="178" fontId="25" fillId="49" borderId="21" xfId="0" applyNumberFormat="1" applyFont="1" applyFill="1" applyBorder="1" applyAlignment="1" applyProtection="1">
      <alignment horizontal="right" wrapText="1"/>
      <protection/>
    </xf>
    <xf numFmtId="178" fontId="33" fillId="8" borderId="21" xfId="0" applyNumberFormat="1" applyFont="1" applyFill="1" applyBorder="1" applyAlignment="1" applyProtection="1">
      <alignment/>
      <protection/>
    </xf>
    <xf numFmtId="178" fontId="33" fillId="0" borderId="21" xfId="0" applyNumberFormat="1" applyFont="1" applyFill="1" applyBorder="1" applyAlignment="1" applyProtection="1">
      <alignment/>
      <protection/>
    </xf>
    <xf numFmtId="178" fontId="25" fillId="49" borderId="21" xfId="0" applyNumberFormat="1" applyFont="1" applyFill="1" applyBorder="1" applyAlignment="1" applyProtection="1">
      <alignment wrapText="1"/>
      <protection/>
    </xf>
    <xf numFmtId="3" fontId="21" fillId="0" borderId="36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/>
    </xf>
    <xf numFmtId="3" fontId="21" fillId="0" borderId="36" xfId="0" applyNumberFormat="1" applyFont="1" applyFill="1" applyBorder="1" applyAlignment="1">
      <alignment/>
    </xf>
    <xf numFmtId="178" fontId="21" fillId="0" borderId="36" xfId="0" applyNumberFormat="1" applyFont="1" applyFill="1" applyBorder="1" applyAlignment="1">
      <alignment horizontal="right"/>
    </xf>
    <xf numFmtId="178" fontId="21" fillId="49" borderId="30" xfId="0" applyNumberFormat="1" applyFont="1" applyFill="1" applyBorder="1" applyAlignment="1">
      <alignment horizontal="right"/>
    </xf>
    <xf numFmtId="179" fontId="21" fillId="0" borderId="31" xfId="0" applyNumberFormat="1" applyFont="1" applyFill="1" applyBorder="1" applyAlignment="1">
      <alignment horizontal="right"/>
    </xf>
    <xf numFmtId="179" fontId="21" fillId="49" borderId="33" xfId="0" applyNumberFormat="1" applyFont="1" applyFill="1" applyBorder="1" applyAlignment="1">
      <alignment horizontal="right"/>
    </xf>
    <xf numFmtId="179" fontId="25" fillId="0" borderId="0" xfId="0" applyNumberFormat="1" applyFont="1" applyFill="1" applyBorder="1" applyAlignment="1" applyProtection="1">
      <alignment horizontal="right" vertical="center" wrapText="1"/>
      <protection/>
    </xf>
    <xf numFmtId="179" fontId="21" fillId="0" borderId="37" xfId="0" applyNumberFormat="1" applyFont="1" applyBorder="1" applyAlignment="1">
      <alignment/>
    </xf>
    <xf numFmtId="179" fontId="21" fillId="0" borderId="38" xfId="0" applyNumberFormat="1" applyFont="1" applyBorder="1" applyAlignment="1">
      <alignment/>
    </xf>
    <xf numFmtId="179" fontId="21" fillId="0" borderId="24" xfId="0" applyNumberFormat="1" applyFont="1" applyBorder="1" applyAlignment="1">
      <alignment/>
    </xf>
    <xf numFmtId="179" fontId="21" fillId="0" borderId="39" xfId="0" applyNumberFormat="1" applyFont="1" applyBorder="1" applyAlignment="1">
      <alignment/>
    </xf>
    <xf numFmtId="179" fontId="21" fillId="49" borderId="40" xfId="0" applyNumberFormat="1" applyFont="1" applyFill="1" applyBorder="1" applyAlignment="1">
      <alignment/>
    </xf>
    <xf numFmtId="179" fontId="39" fillId="53" borderId="28" xfId="0" applyNumberFormat="1" applyFont="1" applyFill="1" applyBorder="1" applyAlignment="1" applyProtection="1">
      <alignment horizontal="right"/>
      <protection/>
    </xf>
    <xf numFmtId="179" fontId="39" fillId="0" borderId="28" xfId="0" applyNumberFormat="1" applyFont="1" applyFill="1" applyBorder="1" applyAlignment="1" applyProtection="1">
      <alignment horizontal="right"/>
      <protection/>
    </xf>
    <xf numFmtId="179" fontId="39" fillId="49" borderId="28" xfId="0" applyNumberFormat="1" applyFont="1" applyFill="1" applyBorder="1" applyAlignment="1" applyProtection="1">
      <alignment horizontal="right"/>
      <protection/>
    </xf>
    <xf numFmtId="179" fontId="39" fillId="0" borderId="0" xfId="0" applyNumberFormat="1" applyFont="1" applyFill="1" applyBorder="1" applyAlignment="1" applyProtection="1">
      <alignment horizontal="right"/>
      <protection/>
    </xf>
    <xf numFmtId="179" fontId="39" fillId="8" borderId="28" xfId="0" applyNumberFormat="1" applyFont="1" applyFill="1" applyBorder="1" applyAlignment="1" applyProtection="1">
      <alignment horizontal="right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39" fillId="8" borderId="28" xfId="0" applyNumberFormat="1" applyFont="1" applyFill="1" applyBorder="1" applyAlignment="1" applyProtection="1">
      <alignment/>
      <protection/>
    </xf>
    <xf numFmtId="0" fontId="39" fillId="0" borderId="28" xfId="0" applyNumberFormat="1" applyFont="1" applyFill="1" applyBorder="1" applyAlignment="1" applyProtection="1">
      <alignment horizontal="right"/>
      <protection/>
    </xf>
    <xf numFmtId="0" fontId="39" fillId="49" borderId="28" xfId="0" applyNumberFormat="1" applyFont="1" applyFill="1" applyBorder="1" applyAlignment="1" applyProtection="1">
      <alignment horizontal="right"/>
      <protection/>
    </xf>
    <xf numFmtId="0" fontId="39" fillId="8" borderId="28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51" borderId="27" xfId="0" applyNumberFormat="1" applyFont="1" applyFill="1" applyBorder="1" applyAlignment="1" applyProtection="1">
      <alignment horizontal="left" wrapText="1"/>
      <protection/>
    </xf>
    <xf numFmtId="0" fontId="37" fillId="51" borderId="19" xfId="0" applyNumberFormat="1" applyFont="1" applyFill="1" applyBorder="1" applyAlignment="1" applyProtection="1">
      <alignment wrapText="1"/>
      <protection/>
    </xf>
    <xf numFmtId="0" fontId="21" fillId="51" borderId="19" xfId="0" applyNumberFormat="1" applyFont="1" applyFill="1" applyBorder="1" applyAlignment="1" applyProtection="1">
      <alignment/>
      <protection/>
    </xf>
    <xf numFmtId="0" fontId="36" fillId="0" borderId="27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27" xfId="0" applyFont="1" applyFill="1" applyBorder="1" applyAlignment="1" quotePrefix="1">
      <alignment horizontal="left"/>
    </xf>
    <xf numFmtId="0" fontId="36" fillId="0" borderId="27" xfId="0" applyNumberFormat="1" applyFont="1" applyFill="1" applyBorder="1" applyAlignment="1" applyProtection="1" quotePrefix="1">
      <alignment horizontal="left" wrapText="1"/>
      <protection/>
    </xf>
    <xf numFmtId="0" fontId="36" fillId="52" borderId="27" xfId="0" applyNumberFormat="1" applyFont="1" applyFill="1" applyBorder="1" applyAlignment="1" applyProtection="1" quotePrefix="1">
      <alignment horizontal="left" wrapText="1"/>
      <protection/>
    </xf>
    <xf numFmtId="0" fontId="37" fillId="52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65" fillId="0" borderId="19" xfId="0" applyNumberFormat="1" applyFont="1" applyFill="1" applyBorder="1" applyAlignment="1" applyProtection="1">
      <alignment horizontal="center" vertical="center" wrapText="1"/>
      <protection/>
    </xf>
    <xf numFmtId="0" fontId="68" fillId="52" borderId="27" xfId="0" applyNumberFormat="1" applyFont="1" applyFill="1" applyBorder="1" applyAlignment="1" applyProtection="1">
      <alignment horizontal="left" wrapText="1"/>
      <protection/>
    </xf>
    <xf numFmtId="0" fontId="70" fillId="52" borderId="19" xfId="0" applyNumberFormat="1" applyFont="1" applyFill="1" applyBorder="1" applyAlignment="1" applyProtection="1">
      <alignment wrapText="1"/>
      <protection/>
    </xf>
    <xf numFmtId="0" fontId="67" fillId="52" borderId="19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/>
    </xf>
    <xf numFmtId="0" fontId="22" fillId="8" borderId="20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 vertical="center"/>
    </xf>
    <xf numFmtId="0" fontId="22" fillId="8" borderId="26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horizontal="center" vertical="center" wrapText="1"/>
    </xf>
    <xf numFmtId="0" fontId="22" fillId="8" borderId="26" xfId="0" applyFont="1" applyFill="1" applyBorder="1" applyAlignment="1">
      <alignment horizontal="center" vertical="center" wrapText="1"/>
    </xf>
    <xf numFmtId="0" fontId="28" fillId="0" borderId="34" xfId="0" applyNumberFormat="1" applyFont="1" applyFill="1" applyBorder="1" applyAlignment="1" applyProtection="1" quotePrefix="1">
      <alignment horizontal="left" wrapText="1"/>
      <protection/>
    </xf>
    <xf numFmtId="0" fontId="35" fillId="0" borderId="34" xfId="0" applyNumberFormat="1" applyFont="1" applyFill="1" applyBorder="1" applyAlignment="1" applyProtection="1">
      <alignment wrapText="1"/>
      <protection/>
    </xf>
    <xf numFmtId="0" fontId="22" fillId="8" borderId="22" xfId="0" applyFont="1" applyFill="1" applyBorder="1" applyAlignment="1">
      <alignment horizontal="center" vertical="center" wrapText="1"/>
    </xf>
    <xf numFmtId="0" fontId="22" fillId="8" borderId="23" xfId="0" applyFont="1" applyFill="1" applyBorder="1" applyAlignment="1">
      <alignment horizontal="center" vertical="center"/>
    </xf>
    <xf numFmtId="0" fontId="22" fillId="8" borderId="23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center" vertical="center"/>
    </xf>
    <xf numFmtId="0" fontId="22" fillId="8" borderId="35" xfId="0" applyFont="1" applyFill="1" applyBorder="1" applyAlignment="1">
      <alignment horizontal="center" vertical="center"/>
    </xf>
    <xf numFmtId="0" fontId="22" fillId="8" borderId="41" xfId="0" applyFont="1" applyFill="1" applyBorder="1" applyAlignment="1">
      <alignment horizontal="center" vertical="center"/>
    </xf>
    <xf numFmtId="0" fontId="22" fillId="8" borderId="22" xfId="0" applyFont="1" applyFill="1" applyBorder="1" applyAlignment="1">
      <alignment horizontal="center" vertical="center"/>
    </xf>
    <xf numFmtId="0" fontId="27" fillId="8" borderId="20" xfId="0" applyNumberFormat="1" applyFont="1" applyFill="1" applyBorder="1" applyAlignment="1" applyProtection="1">
      <alignment horizontal="center" vertical="center" wrapText="1"/>
      <protection/>
    </xf>
    <xf numFmtId="0" fontId="27" fillId="8" borderId="25" xfId="0" applyNumberFormat="1" applyFont="1" applyFill="1" applyBorder="1" applyAlignment="1" applyProtection="1">
      <alignment horizontal="center" vertical="center" wrapText="1"/>
      <protection/>
    </xf>
    <xf numFmtId="0" fontId="27" fillId="8" borderId="26" xfId="0" applyNumberFormat="1" applyFont="1" applyFill="1" applyBorder="1" applyAlignment="1" applyProtection="1">
      <alignment horizontal="center" vertical="center" wrapText="1"/>
      <protection/>
    </xf>
    <xf numFmtId="2" fontId="27" fillId="0" borderId="29" xfId="0" applyNumberFormat="1" applyFont="1" applyFill="1" applyBorder="1" applyAlignment="1" applyProtection="1">
      <alignment horizontal="center"/>
      <protection/>
    </xf>
    <xf numFmtId="2" fontId="27" fillId="0" borderId="35" xfId="0" applyNumberFormat="1" applyFont="1" applyFill="1" applyBorder="1" applyAlignment="1" applyProtection="1">
      <alignment horizontal="center"/>
      <protection/>
    </xf>
    <xf numFmtId="2" fontId="27" fillId="0" borderId="41" xfId="0" applyNumberFormat="1" applyFont="1" applyFill="1" applyBorder="1" applyAlignment="1" applyProtection="1">
      <alignment horizontal="center"/>
      <protection/>
    </xf>
    <xf numFmtId="2" fontId="27" fillId="0" borderId="30" xfId="0" applyNumberFormat="1" applyFont="1" applyFill="1" applyBorder="1" applyAlignment="1" applyProtection="1">
      <alignment horizontal="center"/>
      <protection/>
    </xf>
    <xf numFmtId="2" fontId="27" fillId="0" borderId="32" xfId="0" applyNumberFormat="1" applyFont="1" applyFill="1" applyBorder="1" applyAlignment="1" applyProtection="1">
      <alignment horizontal="center"/>
      <protection/>
    </xf>
    <xf numFmtId="2" fontId="27" fillId="0" borderId="33" xfId="0" applyNumberFormat="1" applyFont="1" applyFill="1" applyBorder="1" applyAlignment="1" applyProtection="1">
      <alignment horizontal="center"/>
      <protection/>
    </xf>
    <xf numFmtId="3" fontId="38" fillId="0" borderId="20" xfId="0" applyNumberFormat="1" applyFont="1" applyFill="1" applyBorder="1" applyAlignment="1" applyProtection="1">
      <alignment horizontal="center" vertical="center"/>
      <protection/>
    </xf>
    <xf numFmtId="3" fontId="38" fillId="0" borderId="25" xfId="0" applyNumberFormat="1" applyFont="1" applyFill="1" applyBorder="1" applyAlignment="1" applyProtection="1">
      <alignment horizontal="center" vertical="center"/>
      <protection/>
    </xf>
    <xf numFmtId="3" fontId="38" fillId="0" borderId="26" xfId="0" applyNumberFormat="1" applyFont="1" applyFill="1" applyBorder="1" applyAlignment="1" applyProtection="1">
      <alignment horizontal="center" vertical="center"/>
      <protection/>
    </xf>
    <xf numFmtId="2" fontId="27" fillId="0" borderId="42" xfId="0" applyNumberFormat="1" applyFont="1" applyFill="1" applyBorder="1" applyAlignment="1" applyProtection="1">
      <alignment horizontal="center"/>
      <protection/>
    </xf>
    <xf numFmtId="2" fontId="27" fillId="0" borderId="0" xfId="0" applyNumberFormat="1" applyFont="1" applyFill="1" applyBorder="1" applyAlignment="1" applyProtection="1">
      <alignment horizontal="center"/>
      <protection/>
    </xf>
    <xf numFmtId="2" fontId="27" fillId="0" borderId="43" xfId="0" applyNumberFormat="1" applyFont="1" applyFill="1" applyBorder="1" applyAlignment="1" applyProtection="1">
      <alignment horizontal="center"/>
      <protection/>
    </xf>
    <xf numFmtId="0" fontId="22" fillId="8" borderId="37" xfId="0" applyFont="1" applyFill="1" applyBorder="1" applyAlignment="1">
      <alignment horizontal="center" vertical="center" wrapText="1"/>
    </xf>
    <xf numFmtId="0" fontId="27" fillId="8" borderId="22" xfId="0" applyNumberFormat="1" applyFont="1" applyFill="1" applyBorder="1" applyAlignment="1" applyProtection="1">
      <alignment horizontal="center" vertical="center"/>
      <protection/>
    </xf>
    <xf numFmtId="0" fontId="27" fillId="8" borderId="37" xfId="0" applyNumberFormat="1" applyFont="1" applyFill="1" applyBorder="1" applyAlignment="1" applyProtection="1">
      <alignment horizontal="center" vertical="center"/>
      <protection/>
    </xf>
    <xf numFmtId="0" fontId="27" fillId="8" borderId="23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7" fillId="8" borderId="29" xfId="0" applyNumberFormat="1" applyFont="1" applyFill="1" applyBorder="1" applyAlignment="1" applyProtection="1">
      <alignment horizontal="center" vertical="center" wrapText="1"/>
      <protection/>
    </xf>
    <xf numFmtId="0" fontId="27" fillId="8" borderId="35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1907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6"/>
  <sheetViews>
    <sheetView tabSelected="1" workbookViewId="0" topLeftCell="A1">
      <selection activeCell="G26" sqref="G26"/>
    </sheetView>
  </sheetViews>
  <sheetFormatPr defaultColWidth="9.140625" defaultRowHeight="12.75"/>
  <cols>
    <col min="3" max="4" width="4.28125" style="0" customWidth="1"/>
    <col min="5" max="5" width="5.57421875" style="0" customWidth="1"/>
    <col min="6" max="6" width="5.28125" style="0" customWidth="1"/>
    <col min="7" max="8" width="54.421875" style="0" customWidth="1"/>
    <col min="9" max="9" width="42.7109375" style="0" customWidth="1"/>
  </cols>
  <sheetData>
    <row r="1" spans="3:9" ht="60" customHeight="1">
      <c r="C1" s="171" t="s">
        <v>63</v>
      </c>
      <c r="D1" s="172"/>
      <c r="E1" s="172"/>
      <c r="F1" s="172"/>
      <c r="G1" s="172"/>
      <c r="H1" s="172"/>
      <c r="I1" s="172"/>
    </row>
    <row r="2" spans="3:9" ht="26.25" customHeight="1">
      <c r="C2" s="172" t="s">
        <v>28</v>
      </c>
      <c r="D2" s="172"/>
      <c r="E2" s="172"/>
      <c r="F2" s="172"/>
      <c r="G2" s="172"/>
      <c r="H2" s="172"/>
      <c r="I2" s="172"/>
    </row>
    <row r="3" spans="3:9" ht="26.25" customHeight="1">
      <c r="C3" s="172"/>
      <c r="D3" s="172"/>
      <c r="E3" s="172"/>
      <c r="F3" s="172"/>
      <c r="G3" s="172"/>
      <c r="H3" s="172"/>
      <c r="I3" s="172"/>
    </row>
    <row r="4" spans="3:9" ht="9" customHeight="1">
      <c r="C4" s="60"/>
      <c r="D4" s="61"/>
      <c r="E4" s="61"/>
      <c r="F4" s="61"/>
      <c r="G4" s="61"/>
      <c r="H4" s="61"/>
      <c r="I4" s="62"/>
    </row>
    <row r="5" spans="3:10" ht="27.75" customHeight="1">
      <c r="C5" s="63"/>
      <c r="D5" s="64"/>
      <c r="E5" s="64"/>
      <c r="F5" s="65"/>
      <c r="G5" s="66"/>
      <c r="H5" s="67" t="s">
        <v>76</v>
      </c>
      <c r="I5" s="67" t="s">
        <v>75</v>
      </c>
      <c r="J5" s="169" t="s">
        <v>67</v>
      </c>
    </row>
    <row r="6" spans="3:10" ht="27.75" customHeight="1">
      <c r="C6" s="173" t="s">
        <v>29</v>
      </c>
      <c r="D6" s="174"/>
      <c r="E6" s="174"/>
      <c r="F6" s="174"/>
      <c r="G6" s="175"/>
      <c r="H6" s="68">
        <f>H7+H8</f>
        <v>5337957</v>
      </c>
      <c r="I6" s="68">
        <f>I7+I8</f>
        <v>5005154</v>
      </c>
      <c r="J6" s="160">
        <f>(I6/H6)*100</f>
        <v>93.76534880292216</v>
      </c>
    </row>
    <row r="7" spans="3:10" ht="22.5" customHeight="1">
      <c r="C7" s="176" t="s">
        <v>0</v>
      </c>
      <c r="D7" s="177"/>
      <c r="E7" s="177"/>
      <c r="F7" s="177"/>
      <c r="G7" s="178"/>
      <c r="H7" s="69">
        <v>5337957</v>
      </c>
      <c r="I7" s="69">
        <v>5005154</v>
      </c>
      <c r="J7" s="161">
        <f>(I7/H7)*100</f>
        <v>93.76534880292216</v>
      </c>
    </row>
    <row r="8" spans="3:10" ht="22.5" customHeight="1">
      <c r="C8" s="179" t="s">
        <v>32</v>
      </c>
      <c r="D8" s="178"/>
      <c r="E8" s="178"/>
      <c r="F8" s="178"/>
      <c r="G8" s="178"/>
      <c r="H8" s="69">
        <v>0</v>
      </c>
      <c r="I8" s="69">
        <v>0</v>
      </c>
      <c r="J8" s="161" t="s">
        <v>72</v>
      </c>
    </row>
    <row r="9" spans="3:10" ht="22.5" customHeight="1">
      <c r="C9" s="70" t="s">
        <v>30</v>
      </c>
      <c r="D9" s="71"/>
      <c r="E9" s="71"/>
      <c r="F9" s="71"/>
      <c r="G9" s="71"/>
      <c r="H9" s="72">
        <f>H10+H11</f>
        <v>5552779</v>
      </c>
      <c r="I9" s="72">
        <f>I10+I11</f>
        <v>4955623</v>
      </c>
      <c r="J9" s="160">
        <f>(I9/H9)*100</f>
        <v>89.24581727455748</v>
      </c>
    </row>
    <row r="10" spans="3:10" ht="22.5" customHeight="1">
      <c r="C10" s="180" t="s">
        <v>1</v>
      </c>
      <c r="D10" s="177"/>
      <c r="E10" s="177"/>
      <c r="F10" s="177"/>
      <c r="G10" s="183"/>
      <c r="H10" s="73">
        <v>5251299</v>
      </c>
      <c r="I10" s="73">
        <v>4896817</v>
      </c>
      <c r="J10" s="161">
        <f>(I10/H10)*100</f>
        <v>93.24963213863846</v>
      </c>
    </row>
    <row r="11" spans="3:10" ht="22.5" customHeight="1">
      <c r="C11" s="179" t="s">
        <v>2</v>
      </c>
      <c r="D11" s="178"/>
      <c r="E11" s="178"/>
      <c r="F11" s="178"/>
      <c r="G11" s="178"/>
      <c r="H11" s="73">
        <v>301480</v>
      </c>
      <c r="I11" s="73">
        <v>58806</v>
      </c>
      <c r="J11" s="161">
        <f>(I11/H11)*100</f>
        <v>19.50577152713281</v>
      </c>
    </row>
    <row r="12" spans="3:10" ht="22.5" customHeight="1">
      <c r="C12" s="181" t="s">
        <v>3</v>
      </c>
      <c r="D12" s="182"/>
      <c r="E12" s="182"/>
      <c r="F12" s="182"/>
      <c r="G12" s="182"/>
      <c r="H12" s="74">
        <f>+H6-H9</f>
        <v>-214822</v>
      </c>
      <c r="I12" s="74">
        <f>+I6-I9</f>
        <v>49531</v>
      </c>
      <c r="J12" s="162" t="s">
        <v>72</v>
      </c>
    </row>
    <row r="13" spans="3:10" ht="25.5" customHeight="1">
      <c r="C13" s="184"/>
      <c r="D13" s="184"/>
      <c r="E13" s="184"/>
      <c r="F13" s="184"/>
      <c r="G13" s="184"/>
      <c r="H13" s="184"/>
      <c r="I13" s="184"/>
      <c r="J13" s="163"/>
    </row>
    <row r="14" spans="3:10" ht="27.75" customHeight="1">
      <c r="C14" s="63"/>
      <c r="D14" s="64"/>
      <c r="E14" s="64"/>
      <c r="F14" s="65"/>
      <c r="G14" s="66"/>
      <c r="H14" s="67"/>
      <c r="I14" s="67"/>
      <c r="J14" s="164"/>
    </row>
    <row r="15" spans="3:10" ht="22.5" customHeight="1">
      <c r="C15" s="185" t="s">
        <v>4</v>
      </c>
      <c r="D15" s="186"/>
      <c r="E15" s="186"/>
      <c r="F15" s="186"/>
      <c r="G15" s="187"/>
      <c r="H15" s="81">
        <v>214822</v>
      </c>
      <c r="I15" s="81">
        <v>214822</v>
      </c>
      <c r="J15" s="162">
        <f>(I15/H15)*100</f>
        <v>100</v>
      </c>
    </row>
    <row r="16" spans="3:10" ht="25.5" customHeight="1">
      <c r="C16" s="188"/>
      <c r="D16" s="189"/>
      <c r="E16" s="189"/>
      <c r="F16" s="189"/>
      <c r="G16" s="189"/>
      <c r="H16" s="189"/>
      <c r="I16" s="190"/>
      <c r="J16" s="165"/>
    </row>
    <row r="17" spans="3:10" ht="27.75" customHeight="1">
      <c r="C17" s="63"/>
      <c r="D17" s="64"/>
      <c r="E17" s="64"/>
      <c r="F17" s="65"/>
      <c r="G17" s="66"/>
      <c r="H17" s="67"/>
      <c r="I17" s="67"/>
      <c r="J17" s="166"/>
    </row>
    <row r="18" spans="3:10" ht="22.5" customHeight="1">
      <c r="C18" s="176" t="s">
        <v>5</v>
      </c>
      <c r="D18" s="177"/>
      <c r="E18" s="177"/>
      <c r="F18" s="177"/>
      <c r="G18" s="177"/>
      <c r="H18" s="75">
        <v>0</v>
      </c>
      <c r="I18" s="75">
        <v>0</v>
      </c>
      <c r="J18" s="167" t="s">
        <v>72</v>
      </c>
    </row>
    <row r="19" spans="3:10" ht="22.5" customHeight="1">
      <c r="C19" s="176" t="s">
        <v>6</v>
      </c>
      <c r="D19" s="177"/>
      <c r="E19" s="177"/>
      <c r="F19" s="177"/>
      <c r="G19" s="177"/>
      <c r="H19" s="75">
        <v>0</v>
      </c>
      <c r="I19" s="75">
        <v>0</v>
      </c>
      <c r="J19" s="167" t="s">
        <v>72</v>
      </c>
    </row>
    <row r="20" spans="3:10" ht="22.5" customHeight="1">
      <c r="C20" s="180" t="s">
        <v>7</v>
      </c>
      <c r="D20" s="177"/>
      <c r="E20" s="177"/>
      <c r="F20" s="177"/>
      <c r="G20" s="177"/>
      <c r="H20" s="75">
        <v>0</v>
      </c>
      <c r="I20" s="75">
        <v>0</v>
      </c>
      <c r="J20" s="167" t="s">
        <v>72</v>
      </c>
    </row>
    <row r="21" spans="3:10" ht="15" customHeight="1">
      <c r="C21" s="76"/>
      <c r="D21" s="77"/>
      <c r="E21" s="78"/>
      <c r="F21" s="79"/>
      <c r="G21" s="77"/>
      <c r="H21" s="80"/>
      <c r="I21" s="80"/>
      <c r="J21" s="167"/>
    </row>
    <row r="22" spans="3:10" ht="22.5" customHeight="1">
      <c r="C22" s="181" t="s">
        <v>8</v>
      </c>
      <c r="D22" s="182"/>
      <c r="E22" s="182"/>
      <c r="F22" s="182"/>
      <c r="G22" s="182"/>
      <c r="H22" s="81">
        <f>SUM(H12,H15,H20)</f>
        <v>0</v>
      </c>
      <c r="I22" s="81">
        <f>SUM(I12,I15,I20)</f>
        <v>264353</v>
      </c>
      <c r="J22" s="168" t="s">
        <v>72</v>
      </c>
    </row>
    <row r="23" spans="3:9" ht="18">
      <c r="C23" s="82"/>
      <c r="D23" s="61"/>
      <c r="E23" s="61"/>
      <c r="F23" s="61"/>
      <c r="G23" s="61"/>
      <c r="H23" s="61"/>
      <c r="I23" s="83"/>
    </row>
    <row r="24" spans="3:9" ht="19.5" customHeight="1">
      <c r="C24" s="170" t="s">
        <v>79</v>
      </c>
      <c r="D24" s="170"/>
      <c r="E24" s="170"/>
      <c r="F24" s="170"/>
      <c r="G24" s="170"/>
      <c r="H24" s="85"/>
      <c r="I24" s="62" t="s">
        <v>51</v>
      </c>
    </row>
    <row r="25" spans="3:9" ht="19.5" customHeight="1">
      <c r="C25" s="170" t="s">
        <v>80</v>
      </c>
      <c r="D25" s="170"/>
      <c r="E25" s="170"/>
      <c r="F25" s="170"/>
      <c r="G25" s="170"/>
      <c r="H25" s="85"/>
      <c r="I25" s="62" t="s">
        <v>52</v>
      </c>
    </row>
    <row r="26" spans="3:9" ht="19.5" customHeight="1">
      <c r="C26" s="62" t="s">
        <v>81</v>
      </c>
      <c r="D26" s="62"/>
      <c r="E26" s="62"/>
      <c r="F26" s="84"/>
      <c r="G26" s="62"/>
      <c r="H26" s="85"/>
      <c r="I26" s="110"/>
    </row>
  </sheetData>
  <sheetProtection/>
  <mergeCells count="18">
    <mergeCell ref="C20:G20"/>
    <mergeCell ref="C22:G22"/>
    <mergeCell ref="C10:G10"/>
    <mergeCell ref="C11:G11"/>
    <mergeCell ref="C12:G12"/>
    <mergeCell ref="C13:I13"/>
    <mergeCell ref="C15:G15"/>
    <mergeCell ref="C16:I16"/>
    <mergeCell ref="C24:G24"/>
    <mergeCell ref="C25:G25"/>
    <mergeCell ref="C1:I1"/>
    <mergeCell ref="C2:I2"/>
    <mergeCell ref="C3:I3"/>
    <mergeCell ref="C6:G6"/>
    <mergeCell ref="C7:G7"/>
    <mergeCell ref="C8:G8"/>
    <mergeCell ref="C18:G18"/>
    <mergeCell ref="C19:G19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6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1" width="33.140625" style="10" customWidth="1"/>
    <col min="2" max="7" width="10.7109375" style="10" customWidth="1"/>
    <col min="8" max="16" width="10.7109375" style="24" customWidth="1"/>
    <col min="17" max="17" width="17.57421875" style="24" customWidth="1"/>
    <col min="18" max="18" width="17.57421875" style="3" customWidth="1"/>
    <col min="19" max="19" width="8.00390625" style="3" customWidth="1"/>
    <col min="20" max="20" width="14.28125" style="3" customWidth="1"/>
    <col min="21" max="21" width="7.8515625" style="3" customWidth="1"/>
    <col min="22" max="16384" width="11.421875" style="3" customWidth="1"/>
  </cols>
  <sheetData>
    <row r="1" spans="1:18" ht="24" customHeight="1">
      <c r="A1" s="171" t="s">
        <v>65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1:18" s="1" customFormat="1" ht="13.5" thickBot="1">
      <c r="A2" s="8"/>
      <c r="R2" s="9" t="s">
        <v>9</v>
      </c>
    </row>
    <row r="3" spans="1:19" s="1" customFormat="1" ht="30.75" customHeight="1" thickBot="1">
      <c r="A3" s="36" t="s">
        <v>10</v>
      </c>
      <c r="B3" s="194" t="s">
        <v>44</v>
      </c>
      <c r="C3" s="195"/>
      <c r="D3" s="196"/>
      <c r="E3" s="194" t="s">
        <v>11</v>
      </c>
      <c r="F3" s="195"/>
      <c r="G3" s="196"/>
      <c r="H3" s="197" t="s">
        <v>38</v>
      </c>
      <c r="I3" s="198"/>
      <c r="J3" s="199"/>
      <c r="K3" s="194" t="s">
        <v>39</v>
      </c>
      <c r="L3" s="195"/>
      <c r="M3" s="196"/>
      <c r="N3" s="205" t="s">
        <v>56</v>
      </c>
      <c r="O3" s="206"/>
      <c r="P3" s="207"/>
      <c r="Q3" s="202" t="s">
        <v>74</v>
      </c>
      <c r="R3" s="202" t="s">
        <v>68</v>
      </c>
      <c r="S3" s="208" t="s">
        <v>67</v>
      </c>
    </row>
    <row r="4" spans="1:19" s="1" customFormat="1" ht="39" thickBot="1">
      <c r="A4" s="37" t="s">
        <v>37</v>
      </c>
      <c r="B4" s="39" t="s">
        <v>69</v>
      </c>
      <c r="C4" s="118" t="s">
        <v>64</v>
      </c>
      <c r="D4" s="118" t="s">
        <v>67</v>
      </c>
      <c r="E4" s="119" t="s">
        <v>69</v>
      </c>
      <c r="F4" s="118" t="s">
        <v>64</v>
      </c>
      <c r="G4" s="118" t="s">
        <v>73</v>
      </c>
      <c r="H4" s="119" t="s">
        <v>69</v>
      </c>
      <c r="I4" s="118" t="s">
        <v>64</v>
      </c>
      <c r="J4" s="118" t="s">
        <v>67</v>
      </c>
      <c r="K4" s="119" t="s">
        <v>69</v>
      </c>
      <c r="L4" s="118" t="s">
        <v>64</v>
      </c>
      <c r="M4" s="118" t="s">
        <v>67</v>
      </c>
      <c r="N4" s="119" t="s">
        <v>69</v>
      </c>
      <c r="O4" s="118" t="s">
        <v>64</v>
      </c>
      <c r="P4" s="119" t="s">
        <v>67</v>
      </c>
      <c r="Q4" s="203"/>
      <c r="R4" s="204"/>
      <c r="S4" s="203"/>
    </row>
    <row r="5" spans="1:19" s="1" customFormat="1" ht="30" customHeight="1">
      <c r="A5" s="38" t="s">
        <v>55</v>
      </c>
      <c r="B5" s="41"/>
      <c r="C5" s="147"/>
      <c r="D5" s="150" t="s">
        <v>72</v>
      </c>
      <c r="E5" s="148"/>
      <c r="F5" s="148"/>
      <c r="G5" s="150" t="s">
        <v>72</v>
      </c>
      <c r="H5" s="149"/>
      <c r="I5" s="148"/>
      <c r="J5" s="150" t="s">
        <v>72</v>
      </c>
      <c r="K5" s="149">
        <v>4510570</v>
      </c>
      <c r="L5" s="148">
        <v>4168145</v>
      </c>
      <c r="M5" s="150">
        <f>(L5/K5)*100</f>
        <v>92.40838741001691</v>
      </c>
      <c r="N5" s="149"/>
      <c r="O5" s="148"/>
      <c r="P5" s="152" t="s">
        <v>72</v>
      </c>
      <c r="Q5" s="102">
        <f>B5+E5+H5+K5+N5</f>
        <v>4510570</v>
      </c>
      <c r="R5" s="103">
        <f>C5+F5+I5+L5+O5</f>
        <v>4168145</v>
      </c>
      <c r="S5" s="156">
        <f>(R5/Q5)*100</f>
        <v>92.40838741001691</v>
      </c>
    </row>
    <row r="6" spans="1:19" s="1" customFormat="1" ht="30" customHeight="1">
      <c r="A6" s="38" t="s">
        <v>54</v>
      </c>
      <c r="B6" s="41"/>
      <c r="C6" s="147"/>
      <c r="D6" s="150" t="s">
        <v>72</v>
      </c>
      <c r="E6" s="148"/>
      <c r="F6" s="148"/>
      <c r="G6" s="150" t="s">
        <v>72</v>
      </c>
      <c r="H6" s="149"/>
      <c r="I6" s="148"/>
      <c r="J6" s="150" t="s">
        <v>72</v>
      </c>
      <c r="K6" s="149">
        <v>42988</v>
      </c>
      <c r="L6" s="148">
        <v>32988</v>
      </c>
      <c r="M6" s="150">
        <f>(L6/K6)*100</f>
        <v>76.73769424025309</v>
      </c>
      <c r="N6" s="149"/>
      <c r="O6" s="148"/>
      <c r="P6" s="152" t="s">
        <v>72</v>
      </c>
      <c r="Q6" s="102">
        <f aca="true" t="shared" si="0" ref="Q6:Q12">B6+E6+H6+K6+N6</f>
        <v>42988</v>
      </c>
      <c r="R6" s="103">
        <f aca="true" t="shared" si="1" ref="R6:R12">C6+F6+I6+L6+O6</f>
        <v>32988</v>
      </c>
      <c r="S6" s="157">
        <f aca="true" t="shared" si="2" ref="S6:S13">(R6/Q6)*100</f>
        <v>76.73769424025309</v>
      </c>
    </row>
    <row r="7" spans="1:19" s="1" customFormat="1" ht="30" customHeight="1">
      <c r="A7" s="111" t="s">
        <v>45</v>
      </c>
      <c r="B7" s="41"/>
      <c r="C7" s="147"/>
      <c r="D7" s="150" t="s">
        <v>72</v>
      </c>
      <c r="E7" s="148">
        <v>3</v>
      </c>
      <c r="F7" s="148">
        <v>3</v>
      </c>
      <c r="G7" s="150">
        <f>(F7/E7)*100</f>
        <v>100</v>
      </c>
      <c r="H7" s="149"/>
      <c r="I7" s="148"/>
      <c r="J7" s="150" t="s">
        <v>72</v>
      </c>
      <c r="K7" s="149"/>
      <c r="L7" s="148"/>
      <c r="M7" s="150" t="s">
        <v>72</v>
      </c>
      <c r="N7" s="149"/>
      <c r="O7" s="148"/>
      <c r="P7" s="152" t="s">
        <v>72</v>
      </c>
      <c r="Q7" s="102">
        <f t="shared" si="0"/>
        <v>3</v>
      </c>
      <c r="R7" s="103">
        <f t="shared" si="1"/>
        <v>3</v>
      </c>
      <c r="S7" s="157">
        <f t="shared" si="2"/>
        <v>100</v>
      </c>
    </row>
    <row r="8" spans="1:19" s="1" customFormat="1" ht="30" customHeight="1">
      <c r="A8" s="38" t="s">
        <v>46</v>
      </c>
      <c r="B8" s="40"/>
      <c r="C8" s="149"/>
      <c r="D8" s="150" t="s">
        <v>72</v>
      </c>
      <c r="E8" s="148"/>
      <c r="F8" s="148"/>
      <c r="G8" s="150" t="s">
        <v>72</v>
      </c>
      <c r="H8" s="149">
        <v>470000</v>
      </c>
      <c r="I8" s="148">
        <v>489622</v>
      </c>
      <c r="J8" s="150">
        <f aca="true" t="shared" si="3" ref="J8:J13">(I8/H8)*100</f>
        <v>104.17489361702128</v>
      </c>
      <c r="K8" s="149"/>
      <c r="L8" s="148"/>
      <c r="M8" s="150" t="s">
        <v>72</v>
      </c>
      <c r="N8" s="149"/>
      <c r="O8" s="148"/>
      <c r="P8" s="152" t="s">
        <v>72</v>
      </c>
      <c r="Q8" s="102">
        <f t="shared" si="0"/>
        <v>470000</v>
      </c>
      <c r="R8" s="103">
        <f t="shared" si="1"/>
        <v>489622</v>
      </c>
      <c r="S8" s="158">
        <f t="shared" si="2"/>
        <v>104.17489361702128</v>
      </c>
    </row>
    <row r="9" spans="1:19" s="1" customFormat="1" ht="30" customHeight="1">
      <c r="A9" s="38" t="s">
        <v>53</v>
      </c>
      <c r="B9" s="40"/>
      <c r="C9" s="149"/>
      <c r="D9" s="150" t="s">
        <v>72</v>
      </c>
      <c r="E9" s="148"/>
      <c r="F9" s="148"/>
      <c r="G9" s="150" t="s">
        <v>72</v>
      </c>
      <c r="H9" s="149">
        <v>16017</v>
      </c>
      <c r="I9" s="148">
        <v>16017</v>
      </c>
      <c r="J9" s="150">
        <f t="shared" si="3"/>
        <v>100</v>
      </c>
      <c r="K9" s="149"/>
      <c r="L9" s="148"/>
      <c r="M9" s="150" t="s">
        <v>72</v>
      </c>
      <c r="N9" s="149"/>
      <c r="O9" s="148"/>
      <c r="P9" s="152" t="s">
        <v>72</v>
      </c>
      <c r="Q9" s="102">
        <f t="shared" si="0"/>
        <v>16017</v>
      </c>
      <c r="R9" s="103">
        <f t="shared" si="1"/>
        <v>16017</v>
      </c>
      <c r="S9" s="157">
        <f t="shared" si="2"/>
        <v>100</v>
      </c>
    </row>
    <row r="10" spans="1:19" s="1" customFormat="1" ht="30" customHeight="1">
      <c r="A10" s="38" t="s">
        <v>57</v>
      </c>
      <c r="B10" s="40"/>
      <c r="C10" s="149"/>
      <c r="D10" s="150" t="s">
        <v>72</v>
      </c>
      <c r="E10" s="148"/>
      <c r="F10" s="148"/>
      <c r="G10" s="150" t="s">
        <v>72</v>
      </c>
      <c r="H10" s="149"/>
      <c r="I10" s="148"/>
      <c r="J10" s="150" t="s">
        <v>72</v>
      </c>
      <c r="K10" s="149"/>
      <c r="L10" s="148"/>
      <c r="M10" s="150" t="s">
        <v>72</v>
      </c>
      <c r="N10" s="149">
        <v>8379</v>
      </c>
      <c r="O10" s="148">
        <v>8379</v>
      </c>
      <c r="P10" s="152">
        <f>(O10/N10)*100</f>
        <v>100</v>
      </c>
      <c r="Q10" s="102">
        <f t="shared" si="0"/>
        <v>8379</v>
      </c>
      <c r="R10" s="103">
        <f t="shared" si="1"/>
        <v>8379</v>
      </c>
      <c r="S10" s="158">
        <f t="shared" si="2"/>
        <v>100</v>
      </c>
    </row>
    <row r="11" spans="1:19" s="1" customFormat="1" ht="30" customHeight="1">
      <c r="A11" s="38" t="s">
        <v>47</v>
      </c>
      <c r="B11" s="40">
        <v>290000</v>
      </c>
      <c r="C11" s="149">
        <v>290000</v>
      </c>
      <c r="D11" s="150">
        <f>(C11/B11)*100</f>
        <v>100</v>
      </c>
      <c r="E11" s="148"/>
      <c r="F11" s="148"/>
      <c r="G11" s="150" t="s">
        <v>72</v>
      </c>
      <c r="H11" s="149"/>
      <c r="I11" s="148"/>
      <c r="J11" s="150" t="s">
        <v>72</v>
      </c>
      <c r="K11" s="149"/>
      <c r="L11" s="148"/>
      <c r="M11" s="150" t="s">
        <v>72</v>
      </c>
      <c r="N11" s="149"/>
      <c r="O11" s="148"/>
      <c r="P11" s="152" t="s">
        <v>72</v>
      </c>
      <c r="Q11" s="102">
        <f t="shared" si="0"/>
        <v>290000</v>
      </c>
      <c r="R11" s="103">
        <f t="shared" si="1"/>
        <v>290000</v>
      </c>
      <c r="S11" s="157">
        <f t="shared" si="2"/>
        <v>100</v>
      </c>
    </row>
    <row r="12" spans="1:19" s="1" customFormat="1" ht="25.5">
      <c r="A12" s="38" t="s">
        <v>50</v>
      </c>
      <c r="B12" s="40"/>
      <c r="C12" s="149"/>
      <c r="D12" s="150" t="s">
        <v>72</v>
      </c>
      <c r="E12" s="148"/>
      <c r="F12" s="148"/>
      <c r="G12" s="150" t="s">
        <v>72</v>
      </c>
      <c r="H12" s="149">
        <v>214822</v>
      </c>
      <c r="I12" s="148">
        <v>214822</v>
      </c>
      <c r="J12" s="150">
        <f t="shared" si="3"/>
        <v>100</v>
      </c>
      <c r="K12" s="149"/>
      <c r="L12" s="148"/>
      <c r="M12" s="150" t="s">
        <v>72</v>
      </c>
      <c r="N12" s="149"/>
      <c r="O12" s="148"/>
      <c r="P12" s="152" t="s">
        <v>72</v>
      </c>
      <c r="Q12" s="102">
        <f t="shared" si="0"/>
        <v>214822</v>
      </c>
      <c r="R12" s="103">
        <f t="shared" si="1"/>
        <v>214822</v>
      </c>
      <c r="S12" s="155">
        <f t="shared" si="2"/>
        <v>100</v>
      </c>
    </row>
    <row r="13" spans="1:19" s="1" customFormat="1" ht="30" customHeight="1" thickBot="1">
      <c r="A13" s="105" t="s">
        <v>62</v>
      </c>
      <c r="B13" s="106">
        <f aca="true" t="shared" si="4" ref="B13:R13">SUM(B5:B12)</f>
        <v>290000</v>
      </c>
      <c r="C13" s="107">
        <f t="shared" si="4"/>
        <v>290000</v>
      </c>
      <c r="D13" s="151">
        <f>(C13/B13)*100</f>
        <v>100</v>
      </c>
      <c r="E13" s="108">
        <f t="shared" si="4"/>
        <v>3</v>
      </c>
      <c r="F13" s="108">
        <f t="shared" si="4"/>
        <v>3</v>
      </c>
      <c r="G13" s="151">
        <f>(F13/E13)*100</f>
        <v>100</v>
      </c>
      <c r="H13" s="107">
        <f t="shared" si="4"/>
        <v>700839</v>
      </c>
      <c r="I13" s="108">
        <f t="shared" si="4"/>
        <v>720461</v>
      </c>
      <c r="J13" s="151">
        <f t="shared" si="3"/>
        <v>102.79978711230397</v>
      </c>
      <c r="K13" s="107">
        <f t="shared" si="4"/>
        <v>4553558</v>
      </c>
      <c r="L13" s="108">
        <f t="shared" si="4"/>
        <v>4201133</v>
      </c>
      <c r="M13" s="151">
        <f>(L13/K13)*100</f>
        <v>92.26044776414399</v>
      </c>
      <c r="N13" s="107">
        <f t="shared" si="4"/>
        <v>8379</v>
      </c>
      <c r="O13" s="108">
        <f t="shared" si="4"/>
        <v>8379</v>
      </c>
      <c r="P13" s="153">
        <f>(O13/N13)*100</f>
        <v>100</v>
      </c>
      <c r="Q13" s="109">
        <f t="shared" si="4"/>
        <v>5552779</v>
      </c>
      <c r="R13" s="109">
        <f t="shared" si="4"/>
        <v>5219976</v>
      </c>
      <c r="S13" s="159">
        <f t="shared" si="2"/>
        <v>94.00655059385579</v>
      </c>
    </row>
    <row r="14" spans="1:18" ht="12.75">
      <c r="A14" s="5"/>
      <c r="B14" s="5"/>
      <c r="C14" s="5"/>
      <c r="D14" s="5"/>
      <c r="E14" s="6"/>
      <c r="F14" s="5"/>
      <c r="G14" s="5"/>
      <c r="H14" s="6"/>
      <c r="I14" s="6"/>
      <c r="J14" s="6"/>
      <c r="K14" s="6"/>
      <c r="L14" s="6"/>
      <c r="M14" s="6"/>
      <c r="N14" s="6"/>
      <c r="O14" s="6"/>
      <c r="P14" s="154"/>
      <c r="Q14" s="6"/>
      <c r="R14" s="9"/>
    </row>
    <row r="15" spans="1:18" ht="24" customHeight="1">
      <c r="A15" s="42"/>
      <c r="B15" s="191"/>
      <c r="C15" s="191"/>
      <c r="D15" s="191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</row>
    <row r="16" spans="1:18" ht="12.7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12.75">
      <c r="A17" s="45"/>
      <c r="B17" s="46"/>
      <c r="C17" s="46"/>
      <c r="D17" s="46"/>
      <c r="E17" s="47"/>
      <c r="F17" s="47"/>
      <c r="G17" s="4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/>
    </row>
    <row r="18" spans="1:18" ht="12.75">
      <c r="A18" s="4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ht="12.75">
      <c r="A19" s="45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ht="12.75">
      <c r="A20" s="45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ht="12.75">
      <c r="A21" s="50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ht="12.75">
      <c r="A22" s="50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ht="12.75">
      <c r="A23" s="50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12.75">
      <c r="A24" s="50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12.75">
      <c r="A25" s="50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s="1" customFormat="1" ht="30" customHeight="1">
      <c r="A26" s="51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s="1" customFormat="1" ht="28.5" customHeight="1">
      <c r="A27" s="51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</row>
    <row r="28" spans="8:17" ht="12.75"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8" ht="15.75">
      <c r="A29" s="42"/>
      <c r="B29" s="191"/>
      <c r="C29" s="191"/>
      <c r="D29" s="191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</row>
    <row r="30" spans="1:18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18" ht="12.75">
      <c r="A31" s="45"/>
      <c r="B31" s="46"/>
      <c r="C31" s="46"/>
      <c r="D31" s="46"/>
      <c r="E31" s="47"/>
      <c r="F31" s="47"/>
      <c r="G31" s="47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</row>
    <row r="32" spans="1:18" ht="12.75">
      <c r="A32" s="4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2.75">
      <c r="A33" s="45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2.75">
      <c r="A34" s="45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ht="12.75">
      <c r="A35" s="50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ht="13.5" customHeight="1">
      <c r="A36" s="50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 ht="13.5" customHeight="1">
      <c r="A37" s="50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ht="13.5" customHeight="1">
      <c r="A38" s="50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 ht="12.75">
      <c r="A39" s="50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s="1" customFormat="1" ht="30" customHeight="1">
      <c r="A40" s="51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s="1" customFormat="1" ht="28.5" customHeight="1">
      <c r="A41" s="51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</row>
    <row r="42" spans="5:17" ht="13.5" customHeight="1">
      <c r="E42" s="12"/>
      <c r="F42" s="12"/>
      <c r="G42" s="12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5:17" ht="13.5" customHeight="1">
      <c r="E43" s="12"/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8:17" ht="13.5" customHeight="1"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8:17" ht="13.5" customHeight="1"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8:17" ht="13.5" customHeight="1"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5:17" ht="28.5" customHeight="1">
      <c r="E47" s="12"/>
      <c r="F47" s="12"/>
      <c r="G47" s="12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5:17" ht="13.5" customHeight="1">
      <c r="E48" s="12"/>
      <c r="F48" s="12"/>
      <c r="G48" s="12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8:17" ht="13.5" customHeight="1"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8:17" ht="13.5" customHeight="1"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8:17" ht="13.5" customHeight="1"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8:17" ht="22.5" customHeight="1"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8:17" ht="13.5" customHeight="1"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3.5" customHeight="1">
      <c r="B54" s="12"/>
      <c r="C54" s="12"/>
      <c r="D54" s="12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5:17" ht="13.5" customHeight="1">
      <c r="E55" s="12"/>
      <c r="F55" s="12"/>
      <c r="G55" s="12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5:17" ht="13.5" customHeight="1">
      <c r="E56" s="12"/>
      <c r="F56" s="12"/>
      <c r="G56" s="12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8:17" ht="13.5" customHeight="1"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2:17" ht="13.5" customHeight="1">
      <c r="B58" s="12"/>
      <c r="C58" s="12"/>
      <c r="D58" s="12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5:17" ht="13.5" customHeight="1">
      <c r="E59" s="12"/>
      <c r="F59" s="12"/>
      <c r="G59" s="12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5:17" ht="13.5" customHeight="1">
      <c r="E60" s="12"/>
      <c r="F60" s="12"/>
      <c r="G60" s="12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8:17" ht="13.5" customHeight="1"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5:17" ht="13.5" customHeight="1">
      <c r="E62" s="12"/>
      <c r="F62" s="12"/>
      <c r="G62" s="12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8:17" ht="22.5" customHeight="1"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8:17" ht="13.5" customHeight="1"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8:17" ht="13.5" customHeight="1"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8:17" ht="13.5" customHeight="1"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8:17" ht="13.5" customHeight="1"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 customHeight="1">
      <c r="A68" s="12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2:17" ht="13.5" customHeight="1">
      <c r="B69" s="12"/>
      <c r="C69" s="12"/>
      <c r="D69" s="12"/>
      <c r="E69" s="12"/>
      <c r="F69" s="12"/>
      <c r="G69" s="12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2:17" ht="13.5" customHeight="1">
      <c r="B70" s="12"/>
      <c r="C70" s="12"/>
      <c r="D70" s="12"/>
      <c r="E70" s="12"/>
      <c r="F70" s="12"/>
      <c r="G70" s="12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2:17" ht="13.5" customHeight="1">
      <c r="B71" s="12"/>
      <c r="C71" s="12"/>
      <c r="D71" s="12"/>
      <c r="E71" s="12"/>
      <c r="F71" s="12"/>
      <c r="G71" s="12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8:17" ht="12.75"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2:17" ht="12.75">
      <c r="B73" s="12"/>
      <c r="C73" s="12"/>
      <c r="D73" s="12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5:17" ht="12.75">
      <c r="E74" s="12"/>
      <c r="F74" s="12"/>
      <c r="G74" s="12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5:17" ht="12.75">
      <c r="E75" s="12"/>
      <c r="F75" s="12"/>
      <c r="G75" s="12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8:17" ht="12.75"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8:17" ht="12.75"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8:17" ht="12.75"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8:17" ht="12.75"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8:17" ht="12.75"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8:17" ht="12.75"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8:17" ht="12.75"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8:17" ht="12.75"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8:17" ht="12.75"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8:17" ht="12.75"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8:17" ht="12.75"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8:17" ht="12.75"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8:17" ht="12.75"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ht="28.5" customHeight="1">
      <c r="A89" s="19"/>
      <c r="B89" s="19"/>
      <c r="C89" s="19"/>
      <c r="D89" s="19"/>
      <c r="E89" s="19"/>
      <c r="F89" s="19"/>
      <c r="G89" s="19"/>
      <c r="H89" s="20"/>
      <c r="I89" s="20"/>
      <c r="J89" s="86"/>
      <c r="K89" s="86"/>
      <c r="L89" s="86"/>
      <c r="M89" s="86"/>
      <c r="N89" s="86"/>
      <c r="O89" s="86"/>
      <c r="P89" s="86"/>
      <c r="Q89" s="86"/>
    </row>
    <row r="90" spans="5:17" ht="12.75">
      <c r="E90" s="12"/>
      <c r="F90" s="12"/>
      <c r="G90" s="12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8:17" ht="12.75"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8:17" ht="12.75"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8:17" ht="12.75"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8:17" ht="12.75"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8:17" ht="12.75"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8:17" ht="12.75"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8:17" ht="12.75"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8:17" ht="12.75"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8:17" ht="12.75"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8:17" ht="12.75"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8:17" ht="12.75"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8:17" ht="12.75"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8:17" ht="12.75"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8:17" ht="12.75"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8:17" ht="12.75"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5:17" ht="12.75">
      <c r="E106" s="12"/>
      <c r="F106" s="12"/>
      <c r="G106" s="12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8:17" ht="12.75"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8:17" ht="12.75"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5:17" ht="12.75">
      <c r="E109" s="12"/>
      <c r="F109" s="12"/>
      <c r="G109" s="12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5:17" ht="12.75">
      <c r="E110" s="12"/>
      <c r="F110" s="12"/>
      <c r="G110" s="12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8:17" ht="12.75"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8:17" ht="12.75"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8:17" ht="11.25" customHeight="1"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ht="24" customHeight="1">
      <c r="B114" s="12"/>
      <c r="C114" s="12"/>
      <c r="D114" s="12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5:17" ht="15" customHeight="1">
      <c r="E115" s="12"/>
      <c r="F115" s="12"/>
      <c r="G115" s="12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8:17" ht="11.25" customHeight="1"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8:17" ht="12.75"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ht="13.5" customHeight="1">
      <c r="B118" s="12"/>
      <c r="C118" s="12"/>
      <c r="D118" s="12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5:17" ht="12.75" customHeight="1">
      <c r="E119" s="12"/>
      <c r="F119" s="12"/>
      <c r="G119" s="12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5:17" ht="12.75" customHeight="1">
      <c r="E120" s="12"/>
      <c r="F120" s="12"/>
      <c r="G120" s="12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8:17" ht="12.75"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5:17" ht="12.75">
      <c r="E122" s="12"/>
      <c r="F122" s="12"/>
      <c r="G122" s="12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8:17" ht="12.75"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8:17" ht="12.75"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8:17" ht="12.75"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9.5" customHeight="1">
      <c r="A126" s="22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5" customHeight="1">
      <c r="A127" s="12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2.75">
      <c r="A128" s="12"/>
      <c r="B128" s="12"/>
      <c r="C128" s="12"/>
      <c r="D128" s="12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5:17" ht="12.75">
      <c r="E129" s="12"/>
      <c r="F129" s="12"/>
      <c r="G129" s="12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8:17" ht="12.75"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ht="12.75">
      <c r="B131" s="12"/>
      <c r="C131" s="12"/>
      <c r="D131" s="12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5:17" ht="12.75">
      <c r="E132" s="12"/>
      <c r="F132" s="12"/>
      <c r="G132" s="12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8:17" ht="12.75"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5:17" ht="22.5" customHeight="1">
      <c r="E134" s="12"/>
      <c r="F134" s="12"/>
      <c r="G134" s="12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8:17" ht="12.75"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2:17" ht="12.75">
      <c r="B136" s="12"/>
      <c r="C136" s="12"/>
      <c r="D136" s="12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5:17" ht="12.75">
      <c r="E137" s="12"/>
      <c r="F137" s="12"/>
      <c r="G137" s="12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8:17" ht="12.75"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3.5" customHeight="1">
      <c r="A139" s="12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2:17" ht="13.5" customHeight="1">
      <c r="B140" s="12"/>
      <c r="C140" s="12"/>
      <c r="D140" s="12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5:17" ht="13.5" customHeight="1">
      <c r="E141" s="12"/>
      <c r="F141" s="12"/>
      <c r="G141" s="12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5:17" ht="12.75">
      <c r="E142" s="12"/>
      <c r="F142" s="12"/>
      <c r="G142" s="12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5:17" ht="12.75">
      <c r="E143" s="12"/>
      <c r="F143" s="12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8:17" ht="12.75"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5:17" ht="12.75">
      <c r="E145" s="12"/>
      <c r="F145" s="12"/>
      <c r="G145" s="12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5:17" ht="12.75">
      <c r="E146" s="12"/>
      <c r="F146" s="12"/>
      <c r="G146" s="12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8:17" ht="12.75"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2:17" ht="12.75">
      <c r="B148" s="12"/>
      <c r="C148" s="12"/>
      <c r="D148" s="12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5:17" ht="12.75">
      <c r="E149" s="12"/>
      <c r="F149" s="12"/>
      <c r="G149" s="12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5:17" ht="12.75">
      <c r="E150" s="12"/>
      <c r="F150" s="12"/>
      <c r="G150" s="12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5:17" ht="12.75">
      <c r="E151" s="12"/>
      <c r="F151" s="12"/>
      <c r="G151" s="12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8:17" ht="12.75"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s="23" customFormat="1" ht="18" customHeight="1">
      <c r="A153" s="200"/>
      <c r="B153" s="201"/>
      <c r="C153" s="201"/>
      <c r="D153" s="201"/>
      <c r="E153" s="201"/>
      <c r="F153" s="201"/>
      <c r="G153" s="201"/>
      <c r="H153" s="201"/>
      <c r="I153" s="201"/>
      <c r="J153" s="87"/>
      <c r="K153" s="87"/>
      <c r="L153" s="87"/>
      <c r="M153" s="87"/>
      <c r="N153" s="87"/>
      <c r="O153" s="87"/>
      <c r="P153" s="87"/>
      <c r="Q153" s="87"/>
    </row>
    <row r="154" spans="1:17" ht="28.5" customHeight="1">
      <c r="A154" s="19"/>
      <c r="B154" s="19"/>
      <c r="C154" s="19"/>
      <c r="D154" s="19"/>
      <c r="E154" s="19"/>
      <c r="F154" s="19"/>
      <c r="G154" s="19"/>
      <c r="H154" s="20"/>
      <c r="I154" s="20"/>
      <c r="J154" s="86"/>
      <c r="K154" s="86"/>
      <c r="L154" s="86"/>
      <c r="M154" s="86"/>
      <c r="N154" s="86"/>
      <c r="O154" s="86"/>
      <c r="P154" s="86"/>
      <c r="Q154" s="86"/>
    </row>
    <row r="156" spans="1:17" ht="15.75">
      <c r="A156" s="25"/>
      <c r="B156" s="12"/>
      <c r="C156" s="12"/>
      <c r="D156" s="12"/>
      <c r="E156" s="12"/>
      <c r="F156" s="12"/>
      <c r="G156" s="12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1:17" ht="12.75">
      <c r="A157" s="12"/>
      <c r="B157" s="12"/>
      <c r="C157" s="12"/>
      <c r="D157" s="12"/>
      <c r="E157" s="12"/>
      <c r="F157" s="12"/>
      <c r="G157" s="12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1:17" ht="17.25" customHeight="1">
      <c r="A158" s="12"/>
      <c r="B158" s="12"/>
      <c r="C158" s="12"/>
      <c r="D158" s="12"/>
      <c r="E158" s="12"/>
      <c r="F158" s="12"/>
      <c r="G158" s="12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ht="13.5" customHeight="1">
      <c r="A159" s="12"/>
      <c r="B159" s="12"/>
      <c r="C159" s="12"/>
      <c r="D159" s="12"/>
      <c r="E159" s="12"/>
      <c r="F159" s="12"/>
      <c r="G159" s="12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ht="12.75">
      <c r="A160" s="12"/>
      <c r="B160" s="12"/>
      <c r="C160" s="12"/>
      <c r="D160" s="12"/>
      <c r="E160" s="12"/>
      <c r="F160" s="12"/>
      <c r="G160" s="12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7" ht="12.75">
      <c r="A161" s="12"/>
      <c r="B161" s="12"/>
      <c r="C161" s="12"/>
      <c r="D161" s="12"/>
      <c r="E161" s="12"/>
      <c r="F161" s="12"/>
      <c r="G161" s="12"/>
    </row>
    <row r="162" spans="1:17" ht="12.75">
      <c r="A162" s="12"/>
      <c r="B162" s="12"/>
      <c r="C162" s="12"/>
      <c r="D162" s="12"/>
      <c r="E162" s="12"/>
      <c r="F162" s="12"/>
      <c r="G162" s="12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ht="12.75">
      <c r="A163" s="12"/>
      <c r="B163" s="12"/>
      <c r="C163" s="12"/>
      <c r="D163" s="12"/>
      <c r="E163" s="12"/>
      <c r="F163" s="12"/>
      <c r="G163" s="12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ht="12.75">
      <c r="A164" s="12"/>
      <c r="B164" s="12"/>
      <c r="C164" s="12"/>
      <c r="D164" s="12"/>
      <c r="E164" s="12"/>
      <c r="F164" s="12"/>
      <c r="G164" s="12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ht="22.5" customHeight="1">
      <c r="A165" s="12"/>
      <c r="B165" s="12"/>
      <c r="C165" s="12"/>
      <c r="D165" s="12"/>
      <c r="E165" s="12"/>
      <c r="F165" s="12"/>
      <c r="G165" s="12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8:17" ht="22.5" customHeight="1"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</sheetData>
  <sheetProtection/>
  <mergeCells count="14">
    <mergeCell ref="A153:I153"/>
    <mergeCell ref="B41:R41"/>
    <mergeCell ref="Q3:Q4"/>
    <mergeCell ref="R3:R4"/>
    <mergeCell ref="N3:P3"/>
    <mergeCell ref="S3:S4"/>
    <mergeCell ref="A1:R1"/>
    <mergeCell ref="B15:R15"/>
    <mergeCell ref="B27:R27"/>
    <mergeCell ref="B29:R29"/>
    <mergeCell ref="B3:D3"/>
    <mergeCell ref="E3:G3"/>
    <mergeCell ref="H3:J3"/>
    <mergeCell ref="K3:M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61" r:id="rId2"/>
  <headerFooter alignWithMargins="0">
    <oddFooter>&amp;R&amp;P</oddFooter>
  </headerFooter>
  <rowBreaks count="3" manualBreakCount="3">
    <brk id="13" max="7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3"/>
  <sheetViews>
    <sheetView zoomScalePageLayoutView="0" workbookViewId="0" topLeftCell="A1">
      <selection activeCell="A1" sqref="A1:V1"/>
    </sheetView>
  </sheetViews>
  <sheetFormatPr defaultColWidth="11.421875" defaultRowHeight="12.75"/>
  <cols>
    <col min="1" max="1" width="6.421875" style="29" customWidth="1"/>
    <col min="2" max="2" width="50.140625" style="31" customWidth="1"/>
    <col min="3" max="4" width="10.7109375" style="2" customWidth="1"/>
    <col min="5" max="5" width="6.7109375" style="2" customWidth="1"/>
    <col min="6" max="7" width="10.7109375" style="2" customWidth="1"/>
    <col min="8" max="8" width="6.7109375" style="2" customWidth="1"/>
    <col min="9" max="9" width="10.7109375" style="2" customWidth="1"/>
    <col min="10" max="10" width="10.57421875" style="2" customWidth="1"/>
    <col min="11" max="11" width="6.7109375" style="2" customWidth="1"/>
    <col min="12" max="12" width="10.7109375" style="2" customWidth="1"/>
    <col min="13" max="13" width="10.57421875" style="2" customWidth="1"/>
    <col min="14" max="14" width="6.7109375" style="2" customWidth="1"/>
    <col min="15" max="16" width="10.7109375" style="2" customWidth="1"/>
    <col min="17" max="17" width="6.7109375" style="2" customWidth="1"/>
    <col min="18" max="19" width="10.7109375" style="2" customWidth="1"/>
    <col min="20" max="20" width="6.7109375" style="2" customWidth="1"/>
    <col min="21" max="21" width="12.8515625" style="3" customWidth="1"/>
    <col min="22" max="22" width="12.7109375" style="3" customWidth="1"/>
    <col min="23" max="16384" width="11.421875" style="3" customWidth="1"/>
  </cols>
  <sheetData>
    <row r="1" spans="1:22" ht="24" customHeight="1" thickBot="1">
      <c r="A1" s="228" t="s">
        <v>65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</row>
    <row r="2" spans="1:23" s="4" customFormat="1" ht="67.5" customHeight="1" thickBot="1">
      <c r="A2" s="116" t="s">
        <v>12</v>
      </c>
      <c r="B2" s="117" t="s">
        <v>13</v>
      </c>
      <c r="C2" s="209" t="s">
        <v>61</v>
      </c>
      <c r="D2" s="210"/>
      <c r="E2" s="211"/>
      <c r="F2" s="209" t="s">
        <v>41</v>
      </c>
      <c r="G2" s="210"/>
      <c r="H2" s="211"/>
      <c r="I2" s="229" t="s">
        <v>42</v>
      </c>
      <c r="J2" s="230"/>
      <c r="K2" s="115"/>
      <c r="L2" s="209" t="s">
        <v>60</v>
      </c>
      <c r="M2" s="210"/>
      <c r="N2" s="211"/>
      <c r="O2" s="209" t="s">
        <v>59</v>
      </c>
      <c r="P2" s="210"/>
      <c r="Q2" s="211"/>
      <c r="R2" s="209" t="s">
        <v>58</v>
      </c>
      <c r="S2" s="210"/>
      <c r="T2" s="211"/>
      <c r="U2" s="202" t="s">
        <v>70</v>
      </c>
      <c r="V2" s="202" t="s">
        <v>68</v>
      </c>
      <c r="W2" s="225" t="s">
        <v>67</v>
      </c>
    </row>
    <row r="3" spans="1:23" s="4" customFormat="1" ht="12.75">
      <c r="A3" s="88"/>
      <c r="B3" s="89" t="s">
        <v>34</v>
      </c>
      <c r="C3" s="212"/>
      <c r="D3" s="213"/>
      <c r="E3" s="214"/>
      <c r="F3" s="212"/>
      <c r="G3" s="213"/>
      <c r="H3" s="214"/>
      <c r="I3" s="212"/>
      <c r="J3" s="213"/>
      <c r="K3" s="214"/>
      <c r="L3" s="221"/>
      <c r="M3" s="222"/>
      <c r="N3" s="223"/>
      <c r="O3" s="212"/>
      <c r="P3" s="213"/>
      <c r="Q3" s="214"/>
      <c r="R3" s="212"/>
      <c r="S3" s="213"/>
      <c r="T3" s="214"/>
      <c r="U3" s="224"/>
      <c r="V3" s="224"/>
      <c r="W3" s="226"/>
    </row>
    <row r="4" spans="1:23" ht="30" customHeight="1" thickBot="1">
      <c r="A4" s="90"/>
      <c r="B4" s="91" t="s">
        <v>36</v>
      </c>
      <c r="C4" s="215"/>
      <c r="D4" s="216"/>
      <c r="E4" s="217"/>
      <c r="F4" s="215"/>
      <c r="G4" s="216"/>
      <c r="H4" s="217"/>
      <c r="I4" s="215"/>
      <c r="J4" s="216"/>
      <c r="K4" s="217"/>
      <c r="L4" s="215"/>
      <c r="M4" s="216"/>
      <c r="N4" s="217"/>
      <c r="O4" s="215"/>
      <c r="P4" s="216"/>
      <c r="Q4" s="217"/>
      <c r="R4" s="215"/>
      <c r="S4" s="216"/>
      <c r="T4" s="217"/>
      <c r="U4" s="224"/>
      <c r="V4" s="224"/>
      <c r="W4" s="226"/>
    </row>
    <row r="5" spans="1:23" s="4" customFormat="1" ht="30" customHeight="1" thickBot="1">
      <c r="A5" s="54"/>
      <c r="B5" s="92" t="s">
        <v>48</v>
      </c>
      <c r="C5" s="218" t="s">
        <v>43</v>
      </c>
      <c r="D5" s="219"/>
      <c r="E5" s="220"/>
      <c r="F5" s="218" t="s">
        <v>49</v>
      </c>
      <c r="G5" s="219"/>
      <c r="H5" s="220"/>
      <c r="I5" s="218" t="s">
        <v>49</v>
      </c>
      <c r="J5" s="219"/>
      <c r="K5" s="220"/>
      <c r="L5" s="218" t="s">
        <v>49</v>
      </c>
      <c r="M5" s="219"/>
      <c r="N5" s="220"/>
      <c r="O5" s="218" t="s">
        <v>49</v>
      </c>
      <c r="P5" s="219"/>
      <c r="Q5" s="220"/>
      <c r="R5" s="218" t="s">
        <v>49</v>
      </c>
      <c r="S5" s="219"/>
      <c r="T5" s="220"/>
      <c r="U5" s="204"/>
      <c r="V5" s="204"/>
      <c r="W5" s="227"/>
    </row>
    <row r="6" spans="1:23" s="4" customFormat="1" ht="30" customHeight="1" thickBot="1">
      <c r="A6" s="93" t="s">
        <v>31</v>
      </c>
      <c r="B6" s="92" t="s">
        <v>35</v>
      </c>
      <c r="C6" s="120" t="s">
        <v>69</v>
      </c>
      <c r="D6" s="121" t="s">
        <v>64</v>
      </c>
      <c r="E6" s="121" t="s">
        <v>67</v>
      </c>
      <c r="F6" s="120" t="s">
        <v>69</v>
      </c>
      <c r="G6" s="121" t="s">
        <v>64</v>
      </c>
      <c r="H6" s="121" t="s">
        <v>67</v>
      </c>
      <c r="I6" s="120" t="s">
        <v>69</v>
      </c>
      <c r="J6" s="121" t="s">
        <v>64</v>
      </c>
      <c r="K6" s="121" t="s">
        <v>67</v>
      </c>
      <c r="L6" s="120" t="s">
        <v>69</v>
      </c>
      <c r="M6" s="121" t="s">
        <v>64</v>
      </c>
      <c r="N6" s="121" t="s">
        <v>67</v>
      </c>
      <c r="O6" s="120" t="s">
        <v>69</v>
      </c>
      <c r="P6" s="121" t="s">
        <v>64</v>
      </c>
      <c r="Q6" s="121" t="s">
        <v>67</v>
      </c>
      <c r="R6" s="120" t="s">
        <v>69</v>
      </c>
      <c r="S6" s="121" t="s">
        <v>64</v>
      </c>
      <c r="T6" s="121" t="s">
        <v>67</v>
      </c>
      <c r="U6" s="120" t="s">
        <v>69</v>
      </c>
      <c r="V6" s="121" t="s">
        <v>64</v>
      </c>
      <c r="W6" s="122" t="s">
        <v>67</v>
      </c>
    </row>
    <row r="7" spans="1:23" s="4" customFormat="1" ht="19.5" customHeight="1" thickBot="1">
      <c r="A7" s="33">
        <v>3</v>
      </c>
      <c r="B7" s="34" t="s">
        <v>14</v>
      </c>
      <c r="C7" s="124">
        <f aca="true" t="shared" si="0" ref="C7:S7">C8+C12+C18</f>
        <v>290000</v>
      </c>
      <c r="D7" s="35">
        <f t="shared" si="0"/>
        <v>290000</v>
      </c>
      <c r="E7" s="136">
        <f>(D7/C7)*100</f>
        <v>100</v>
      </c>
      <c r="F7" s="124">
        <f t="shared" si="0"/>
        <v>3</v>
      </c>
      <c r="G7" s="35">
        <f t="shared" si="0"/>
        <v>3</v>
      </c>
      <c r="H7" s="139">
        <f>(G7/F7)*100</f>
        <v>100</v>
      </c>
      <c r="I7" s="124">
        <f t="shared" si="0"/>
        <v>400859</v>
      </c>
      <c r="J7" s="35">
        <f t="shared" si="0"/>
        <v>398799</v>
      </c>
      <c r="K7" s="136">
        <f>(J7/I7)*100</f>
        <v>99.48610359253503</v>
      </c>
      <c r="L7" s="124">
        <f t="shared" si="0"/>
        <v>4510570</v>
      </c>
      <c r="M7" s="35">
        <f t="shared" si="0"/>
        <v>4168147</v>
      </c>
      <c r="N7" s="139">
        <f>(M7/L7)*100</f>
        <v>92.40843175031094</v>
      </c>
      <c r="O7" s="124">
        <f t="shared" si="0"/>
        <v>42988</v>
      </c>
      <c r="P7" s="35">
        <f t="shared" si="0"/>
        <v>32988</v>
      </c>
      <c r="Q7" s="139">
        <f>(P7/O7)*100</f>
        <v>76.73769424025309</v>
      </c>
      <c r="R7" s="124">
        <f t="shared" si="0"/>
        <v>6879</v>
      </c>
      <c r="S7" s="35">
        <f t="shared" si="0"/>
        <v>6879</v>
      </c>
      <c r="T7" s="139">
        <f>(S7/R7)*100</f>
        <v>100</v>
      </c>
      <c r="U7" s="124">
        <f>U8+U12+U18</f>
        <v>5251299</v>
      </c>
      <c r="V7" s="53">
        <f>V8+V12+V18</f>
        <v>4896816</v>
      </c>
      <c r="W7" s="131">
        <f>(V7/U7)*100</f>
        <v>93.24961309573116</v>
      </c>
    </row>
    <row r="8" spans="1:23" s="4" customFormat="1" ht="19.5" customHeight="1" thickBot="1">
      <c r="A8" s="112">
        <v>31</v>
      </c>
      <c r="B8" s="113" t="s">
        <v>15</v>
      </c>
      <c r="C8" s="125">
        <f aca="true" t="shared" si="1" ref="C8:M8">C9+C10+C11</f>
        <v>0</v>
      </c>
      <c r="D8" s="96">
        <f t="shared" si="1"/>
        <v>0</v>
      </c>
      <c r="E8" s="137" t="s">
        <v>72</v>
      </c>
      <c r="F8" s="125">
        <f t="shared" si="1"/>
        <v>0</v>
      </c>
      <c r="G8" s="96">
        <f t="shared" si="1"/>
        <v>0</v>
      </c>
      <c r="H8" s="137" t="s">
        <v>72</v>
      </c>
      <c r="I8" s="125">
        <f t="shared" si="1"/>
        <v>19100</v>
      </c>
      <c r="J8" s="96">
        <f t="shared" si="1"/>
        <v>21573</v>
      </c>
      <c r="K8" s="144">
        <f aca="true" t="shared" si="2" ref="K8:K25">(J8/I8)*100</f>
        <v>112.94764397905759</v>
      </c>
      <c r="L8" s="125">
        <f t="shared" si="1"/>
        <v>4261880</v>
      </c>
      <c r="M8" s="96">
        <f t="shared" si="1"/>
        <v>3941043</v>
      </c>
      <c r="N8" s="137">
        <f aca="true" t="shared" si="3" ref="N8:N25">(M8/L8)*100</f>
        <v>92.47193726712155</v>
      </c>
      <c r="O8" s="125">
        <f>O9+O10+O11</f>
        <v>0</v>
      </c>
      <c r="P8" s="96">
        <f>P9+P10+P11</f>
        <v>0</v>
      </c>
      <c r="Q8" s="137" t="s">
        <v>72</v>
      </c>
      <c r="R8" s="125">
        <f>R9+R10+R11</f>
        <v>0</v>
      </c>
      <c r="S8" s="96">
        <f>S9+S10+S11</f>
        <v>0</v>
      </c>
      <c r="T8" s="137" t="s">
        <v>72</v>
      </c>
      <c r="U8" s="125">
        <f>SUM(U9:U11)</f>
        <v>4280980</v>
      </c>
      <c r="V8" s="96">
        <f>SUM(V9:V11)</f>
        <v>3962616</v>
      </c>
      <c r="W8" s="132">
        <f aca="true" t="shared" si="4" ref="W8:W25">(V8/U8)*100</f>
        <v>92.56329158276844</v>
      </c>
    </row>
    <row r="9" spans="1:23" s="4" customFormat="1" ht="19.5" customHeight="1" thickBot="1">
      <c r="A9" s="54">
        <v>311</v>
      </c>
      <c r="B9" s="55" t="s">
        <v>16</v>
      </c>
      <c r="C9" s="94"/>
      <c r="D9" s="56"/>
      <c r="E9" s="138" t="s">
        <v>72</v>
      </c>
      <c r="F9" s="94"/>
      <c r="G9" s="56"/>
      <c r="H9" s="138" t="s">
        <v>72</v>
      </c>
      <c r="I9" s="94">
        <v>19100</v>
      </c>
      <c r="J9" s="56">
        <v>19073</v>
      </c>
      <c r="K9" s="134">
        <f t="shared" si="2"/>
        <v>99.8586387434555</v>
      </c>
      <c r="L9" s="94">
        <v>3617000</v>
      </c>
      <c r="M9" s="56">
        <v>3333192</v>
      </c>
      <c r="N9" s="138">
        <f t="shared" si="3"/>
        <v>92.15349737351396</v>
      </c>
      <c r="O9" s="94"/>
      <c r="P9" s="56"/>
      <c r="Q9" s="138" t="s">
        <v>72</v>
      </c>
      <c r="R9" s="94"/>
      <c r="S9" s="56"/>
      <c r="T9" s="138" t="s">
        <v>72</v>
      </c>
      <c r="U9" s="94">
        <f aca="true" t="shared" si="5" ref="U9:V11">C9+F9+I9+L9+O9+R9</f>
        <v>3636100</v>
      </c>
      <c r="V9" s="123">
        <f t="shared" si="5"/>
        <v>3352265</v>
      </c>
      <c r="W9" s="133">
        <f t="shared" si="4"/>
        <v>92.19397156293832</v>
      </c>
    </row>
    <row r="10" spans="1:23" ht="19.5" customHeight="1" thickBot="1">
      <c r="A10" s="54">
        <v>312</v>
      </c>
      <c r="B10" s="55" t="s">
        <v>17</v>
      </c>
      <c r="C10" s="94"/>
      <c r="D10" s="56"/>
      <c r="E10" s="138" t="s">
        <v>72</v>
      </c>
      <c r="F10" s="94"/>
      <c r="G10" s="56"/>
      <c r="H10" s="138" t="s">
        <v>72</v>
      </c>
      <c r="I10" s="94"/>
      <c r="J10" s="56">
        <v>2500</v>
      </c>
      <c r="K10" s="138" t="s">
        <v>72</v>
      </c>
      <c r="L10" s="94">
        <v>132880</v>
      </c>
      <c r="M10" s="56">
        <v>132879</v>
      </c>
      <c r="N10" s="138">
        <f t="shared" si="3"/>
        <v>99.99924744130043</v>
      </c>
      <c r="O10" s="94"/>
      <c r="P10" s="56"/>
      <c r="Q10" s="138" t="s">
        <v>72</v>
      </c>
      <c r="R10" s="94"/>
      <c r="S10" s="56"/>
      <c r="T10" s="138" t="s">
        <v>72</v>
      </c>
      <c r="U10" s="94">
        <f t="shared" si="5"/>
        <v>132880</v>
      </c>
      <c r="V10" s="123">
        <f t="shared" si="5"/>
        <v>135379</v>
      </c>
      <c r="W10" s="134">
        <f t="shared" si="4"/>
        <v>101.88064419024685</v>
      </c>
    </row>
    <row r="11" spans="1:23" ht="19.5" customHeight="1" thickBot="1">
      <c r="A11" s="54">
        <v>313</v>
      </c>
      <c r="B11" s="55" t="s">
        <v>18</v>
      </c>
      <c r="C11" s="94"/>
      <c r="D11" s="56"/>
      <c r="E11" s="138" t="s">
        <v>72</v>
      </c>
      <c r="F11" s="94"/>
      <c r="G11" s="56"/>
      <c r="H11" s="138" t="s">
        <v>72</v>
      </c>
      <c r="I11" s="94"/>
      <c r="J11" s="56"/>
      <c r="K11" s="138" t="s">
        <v>72</v>
      </c>
      <c r="L11" s="94">
        <v>512000</v>
      </c>
      <c r="M11" s="56">
        <v>474972</v>
      </c>
      <c r="N11" s="138">
        <f t="shared" si="3"/>
        <v>92.76796875</v>
      </c>
      <c r="O11" s="94"/>
      <c r="P11" s="56"/>
      <c r="Q11" s="138" t="s">
        <v>72</v>
      </c>
      <c r="R11" s="94"/>
      <c r="S11" s="56"/>
      <c r="T11" s="138" t="s">
        <v>72</v>
      </c>
      <c r="U11" s="94">
        <f t="shared" si="5"/>
        <v>512000</v>
      </c>
      <c r="V11" s="123">
        <f t="shared" si="5"/>
        <v>474972</v>
      </c>
      <c r="W11" s="134">
        <f t="shared" si="4"/>
        <v>92.76796875</v>
      </c>
    </row>
    <row r="12" spans="1:23" s="4" customFormat="1" ht="19.5" customHeight="1" thickBot="1">
      <c r="A12" s="112">
        <v>32</v>
      </c>
      <c r="B12" s="113" t="s">
        <v>19</v>
      </c>
      <c r="C12" s="125">
        <f>C13+C14+C15+C16+C17</f>
        <v>285700</v>
      </c>
      <c r="D12" s="96">
        <f aca="true" t="shared" si="6" ref="D12:S12">D13+D14+D15+D16+D17</f>
        <v>285700</v>
      </c>
      <c r="E12" s="137">
        <f>(D12/C12)*100</f>
        <v>100</v>
      </c>
      <c r="F12" s="125">
        <f t="shared" si="6"/>
        <v>0</v>
      </c>
      <c r="G12" s="96">
        <f t="shared" si="6"/>
        <v>0</v>
      </c>
      <c r="H12" s="137" t="s">
        <v>72</v>
      </c>
      <c r="I12" s="125">
        <f t="shared" si="6"/>
        <v>381059</v>
      </c>
      <c r="J12" s="96">
        <f t="shared" si="6"/>
        <v>375992</v>
      </c>
      <c r="K12" s="144">
        <f t="shared" si="2"/>
        <v>98.67028465408244</v>
      </c>
      <c r="L12" s="125">
        <f t="shared" si="6"/>
        <v>248690</v>
      </c>
      <c r="M12" s="96">
        <f t="shared" si="6"/>
        <v>227104</v>
      </c>
      <c r="N12" s="137">
        <f t="shared" si="3"/>
        <v>91.32011741525594</v>
      </c>
      <c r="O12" s="125">
        <f t="shared" si="6"/>
        <v>42988</v>
      </c>
      <c r="P12" s="96">
        <f t="shared" si="6"/>
        <v>32988</v>
      </c>
      <c r="Q12" s="137">
        <f>(P12/O12)*100</f>
        <v>76.73769424025309</v>
      </c>
      <c r="R12" s="125">
        <f t="shared" si="6"/>
        <v>6879</v>
      </c>
      <c r="S12" s="96">
        <f t="shared" si="6"/>
        <v>6879</v>
      </c>
      <c r="T12" s="137">
        <f>(S12/R12)*100</f>
        <v>100</v>
      </c>
      <c r="U12" s="125">
        <f>SUM(U13:U17)</f>
        <v>965316</v>
      </c>
      <c r="V12" s="96">
        <f>SUM(V13:V17)</f>
        <v>928663</v>
      </c>
      <c r="W12" s="135">
        <f t="shared" si="4"/>
        <v>96.20300502633334</v>
      </c>
    </row>
    <row r="13" spans="1:23" s="4" customFormat="1" ht="19.5" customHeight="1" thickBot="1">
      <c r="A13" s="54">
        <v>321</v>
      </c>
      <c r="B13" s="55" t="s">
        <v>20</v>
      </c>
      <c r="C13" s="94">
        <v>50500</v>
      </c>
      <c r="D13" s="56">
        <v>50500</v>
      </c>
      <c r="E13" s="138">
        <f>(D13/C13)*100</f>
        <v>100</v>
      </c>
      <c r="F13" s="94"/>
      <c r="G13" s="56"/>
      <c r="H13" s="138" t="s">
        <v>72</v>
      </c>
      <c r="I13" s="94">
        <v>25000</v>
      </c>
      <c r="J13" s="56">
        <v>27342</v>
      </c>
      <c r="K13" s="134">
        <f t="shared" si="2"/>
        <v>109.368</v>
      </c>
      <c r="L13" s="94">
        <v>223000</v>
      </c>
      <c r="M13" s="56">
        <v>202829</v>
      </c>
      <c r="N13" s="138">
        <f t="shared" si="3"/>
        <v>90.95470852017937</v>
      </c>
      <c r="O13" s="94"/>
      <c r="P13" s="56"/>
      <c r="Q13" s="138" t="s">
        <v>72</v>
      </c>
      <c r="R13" s="94"/>
      <c r="S13" s="56"/>
      <c r="T13" s="138" t="s">
        <v>72</v>
      </c>
      <c r="U13" s="94">
        <f aca="true" t="shared" si="7" ref="U13:V17">C13+F13+I13+L13+O13+R13</f>
        <v>298500</v>
      </c>
      <c r="V13" s="123">
        <f t="shared" si="7"/>
        <v>280671</v>
      </c>
      <c r="W13" s="134">
        <f t="shared" si="4"/>
        <v>94.02713567839196</v>
      </c>
    </row>
    <row r="14" spans="1:23" ht="19.5" customHeight="1" thickBot="1">
      <c r="A14" s="54">
        <v>322</v>
      </c>
      <c r="B14" s="55" t="s">
        <v>21</v>
      </c>
      <c r="C14" s="94">
        <v>83500</v>
      </c>
      <c r="D14" s="56">
        <v>83500</v>
      </c>
      <c r="E14" s="138">
        <f>(D14/C14)*100</f>
        <v>100</v>
      </c>
      <c r="F14" s="94"/>
      <c r="G14" s="56"/>
      <c r="H14" s="138" t="s">
        <v>72</v>
      </c>
      <c r="I14" s="94">
        <v>11140</v>
      </c>
      <c r="J14" s="56">
        <v>9845</v>
      </c>
      <c r="K14" s="134">
        <f t="shared" si="2"/>
        <v>88.37522441651706</v>
      </c>
      <c r="L14" s="94"/>
      <c r="M14" s="56"/>
      <c r="N14" s="138" t="s">
        <v>72</v>
      </c>
      <c r="O14" s="94"/>
      <c r="P14" s="56"/>
      <c r="Q14" s="138" t="s">
        <v>72</v>
      </c>
      <c r="R14" s="94">
        <v>1765</v>
      </c>
      <c r="S14" s="56">
        <v>1765</v>
      </c>
      <c r="T14" s="138">
        <f>(S14/R14)*100</f>
        <v>100</v>
      </c>
      <c r="U14" s="94">
        <f t="shared" si="7"/>
        <v>96405</v>
      </c>
      <c r="V14" s="123">
        <f t="shared" si="7"/>
        <v>95110</v>
      </c>
      <c r="W14" s="134">
        <f t="shared" si="4"/>
        <v>98.65670867693585</v>
      </c>
    </row>
    <row r="15" spans="1:23" ht="19.5" customHeight="1" thickBot="1">
      <c r="A15" s="54">
        <v>323</v>
      </c>
      <c r="B15" s="55" t="s">
        <v>22</v>
      </c>
      <c r="C15" s="94">
        <v>139500</v>
      </c>
      <c r="D15" s="56">
        <v>139500</v>
      </c>
      <c r="E15" s="138">
        <f>(D15/C15)*100</f>
        <v>100</v>
      </c>
      <c r="F15" s="94"/>
      <c r="G15" s="56"/>
      <c r="H15" s="138" t="s">
        <v>72</v>
      </c>
      <c r="I15" s="94">
        <v>282500</v>
      </c>
      <c r="J15" s="56">
        <v>279692</v>
      </c>
      <c r="K15" s="134">
        <f t="shared" si="2"/>
        <v>99.00601769911505</v>
      </c>
      <c r="L15" s="94">
        <v>10870</v>
      </c>
      <c r="M15" s="56">
        <v>10868</v>
      </c>
      <c r="N15" s="138">
        <f t="shared" si="3"/>
        <v>99.98160073597056</v>
      </c>
      <c r="O15" s="94">
        <v>42988</v>
      </c>
      <c r="P15" s="56">
        <v>32988</v>
      </c>
      <c r="Q15" s="138">
        <f>(P15/O15)*100</f>
        <v>76.73769424025309</v>
      </c>
      <c r="R15" s="94"/>
      <c r="S15" s="56"/>
      <c r="T15" s="138" t="s">
        <v>72</v>
      </c>
      <c r="U15" s="94">
        <f t="shared" si="7"/>
        <v>475858</v>
      </c>
      <c r="V15" s="123">
        <f t="shared" si="7"/>
        <v>463048</v>
      </c>
      <c r="W15" s="134">
        <f t="shared" si="4"/>
        <v>97.30802045988509</v>
      </c>
    </row>
    <row r="16" spans="1:23" ht="19.5" customHeight="1" thickBot="1">
      <c r="A16" s="54">
        <v>324</v>
      </c>
      <c r="B16" s="55" t="s">
        <v>77</v>
      </c>
      <c r="C16" s="94"/>
      <c r="D16" s="56"/>
      <c r="E16" s="138" t="s">
        <v>72</v>
      </c>
      <c r="F16" s="94"/>
      <c r="G16" s="56"/>
      <c r="H16" s="138" t="s">
        <v>72</v>
      </c>
      <c r="I16" s="94">
        <v>18000</v>
      </c>
      <c r="J16" s="56">
        <v>18146</v>
      </c>
      <c r="K16" s="134">
        <f t="shared" si="2"/>
        <v>100.81111111111112</v>
      </c>
      <c r="L16" s="94"/>
      <c r="M16" s="56"/>
      <c r="N16" s="138" t="s">
        <v>72</v>
      </c>
      <c r="O16" s="94"/>
      <c r="P16" s="56"/>
      <c r="Q16" s="138" t="s">
        <v>72</v>
      </c>
      <c r="R16" s="94"/>
      <c r="S16" s="56"/>
      <c r="T16" s="138" t="s">
        <v>72</v>
      </c>
      <c r="U16" s="94">
        <f t="shared" si="7"/>
        <v>18000</v>
      </c>
      <c r="V16" s="123">
        <f t="shared" si="7"/>
        <v>18146</v>
      </c>
      <c r="W16" s="134">
        <f t="shared" si="4"/>
        <v>100.81111111111112</v>
      </c>
    </row>
    <row r="17" spans="1:23" ht="19.5" customHeight="1" thickBot="1">
      <c r="A17" s="54">
        <v>329</v>
      </c>
      <c r="B17" s="55" t="s">
        <v>23</v>
      </c>
      <c r="C17" s="94">
        <v>12200</v>
      </c>
      <c r="D17" s="56">
        <v>12200</v>
      </c>
      <c r="E17" s="138">
        <f>(D17/C17)*100</f>
        <v>100</v>
      </c>
      <c r="F17" s="94"/>
      <c r="G17" s="56"/>
      <c r="H17" s="138" t="s">
        <v>72</v>
      </c>
      <c r="I17" s="94">
        <v>44419</v>
      </c>
      <c r="J17" s="56">
        <v>40967</v>
      </c>
      <c r="K17" s="134">
        <f t="shared" si="2"/>
        <v>92.22855084535897</v>
      </c>
      <c r="L17" s="94">
        <v>14820</v>
      </c>
      <c r="M17" s="56">
        <v>13407</v>
      </c>
      <c r="N17" s="138">
        <f t="shared" si="3"/>
        <v>90.46558704453442</v>
      </c>
      <c r="O17" s="94"/>
      <c r="P17" s="56"/>
      <c r="Q17" s="138" t="s">
        <v>72</v>
      </c>
      <c r="R17" s="94">
        <v>5114</v>
      </c>
      <c r="S17" s="56">
        <v>5114</v>
      </c>
      <c r="T17" s="138">
        <f>(S17/R17)*100</f>
        <v>100</v>
      </c>
      <c r="U17" s="94">
        <f t="shared" si="7"/>
        <v>76553</v>
      </c>
      <c r="V17" s="123">
        <f t="shared" si="7"/>
        <v>71688</v>
      </c>
      <c r="W17" s="134">
        <f t="shared" si="4"/>
        <v>93.6449257377242</v>
      </c>
    </row>
    <row r="18" spans="1:23" s="4" customFormat="1" ht="19.5" customHeight="1" thickBot="1">
      <c r="A18" s="112">
        <v>34</v>
      </c>
      <c r="B18" s="113" t="s">
        <v>24</v>
      </c>
      <c r="C18" s="125">
        <f aca="true" t="shared" si="8" ref="C18:S18">C19</f>
        <v>4300</v>
      </c>
      <c r="D18" s="96">
        <f t="shared" si="8"/>
        <v>4300</v>
      </c>
      <c r="E18" s="137">
        <f>(D18/C18)*100</f>
        <v>100</v>
      </c>
      <c r="F18" s="125">
        <f t="shared" si="8"/>
        <v>3</v>
      </c>
      <c r="G18" s="96">
        <f t="shared" si="8"/>
        <v>3</v>
      </c>
      <c r="H18" s="137">
        <f>(G18/F18)*100</f>
        <v>100</v>
      </c>
      <c r="I18" s="125">
        <f t="shared" si="8"/>
        <v>700</v>
      </c>
      <c r="J18" s="96">
        <f t="shared" si="8"/>
        <v>1234</v>
      </c>
      <c r="K18" s="144">
        <f t="shared" si="2"/>
        <v>176.28571428571428</v>
      </c>
      <c r="L18" s="125">
        <f t="shared" si="8"/>
        <v>0</v>
      </c>
      <c r="M18" s="96">
        <f t="shared" si="8"/>
        <v>0</v>
      </c>
      <c r="N18" s="137" t="s">
        <v>72</v>
      </c>
      <c r="O18" s="125">
        <f t="shared" si="8"/>
        <v>0</v>
      </c>
      <c r="P18" s="96">
        <f t="shared" si="8"/>
        <v>0</v>
      </c>
      <c r="Q18" s="137" t="s">
        <v>72</v>
      </c>
      <c r="R18" s="125">
        <f t="shared" si="8"/>
        <v>0</v>
      </c>
      <c r="S18" s="96">
        <f t="shared" si="8"/>
        <v>0</v>
      </c>
      <c r="T18" s="137" t="s">
        <v>72</v>
      </c>
      <c r="U18" s="125">
        <f>U19</f>
        <v>5003</v>
      </c>
      <c r="V18" s="114">
        <f>V19</f>
        <v>5537</v>
      </c>
      <c r="W18" s="135">
        <f t="shared" si="4"/>
        <v>110.67359584249449</v>
      </c>
    </row>
    <row r="19" spans="1:23" ht="19.5" customHeight="1" thickBot="1">
      <c r="A19" s="54">
        <v>343</v>
      </c>
      <c r="B19" s="55" t="s">
        <v>25</v>
      </c>
      <c r="C19" s="94">
        <v>4300</v>
      </c>
      <c r="D19" s="94">
        <v>4300</v>
      </c>
      <c r="E19" s="138">
        <f>(D19/C19)*100</f>
        <v>100</v>
      </c>
      <c r="F19" s="94">
        <v>3</v>
      </c>
      <c r="G19" s="94">
        <v>3</v>
      </c>
      <c r="H19" s="138">
        <f>(G19/F19)*100</f>
        <v>100</v>
      </c>
      <c r="I19" s="95">
        <v>700</v>
      </c>
      <c r="J19" s="94">
        <v>1234</v>
      </c>
      <c r="K19" s="134">
        <f t="shared" si="2"/>
        <v>176.28571428571428</v>
      </c>
      <c r="L19" s="94"/>
      <c r="M19" s="94"/>
      <c r="N19" s="138" t="s">
        <v>72</v>
      </c>
      <c r="O19" s="94"/>
      <c r="P19" s="94"/>
      <c r="Q19" s="138" t="s">
        <v>72</v>
      </c>
      <c r="R19" s="94"/>
      <c r="S19" s="94"/>
      <c r="T19" s="138" t="s">
        <v>72</v>
      </c>
      <c r="U19" s="94">
        <f>C19+F19+I19+L19+O19+R19</f>
        <v>5003</v>
      </c>
      <c r="V19" s="123">
        <f>D19+G19+J19+M19+P19+S19</f>
        <v>5537</v>
      </c>
      <c r="W19" s="134">
        <f t="shared" si="4"/>
        <v>110.67359584249449</v>
      </c>
    </row>
    <row r="20" spans="1:23" s="4" customFormat="1" ht="19.5" customHeight="1" thickBot="1">
      <c r="A20" s="33">
        <v>4</v>
      </c>
      <c r="B20" s="34" t="s">
        <v>27</v>
      </c>
      <c r="C20" s="124">
        <f>C21</f>
        <v>0</v>
      </c>
      <c r="D20" s="35">
        <f>D21</f>
        <v>0</v>
      </c>
      <c r="E20" s="139" t="s">
        <v>72</v>
      </c>
      <c r="F20" s="124">
        <v>0</v>
      </c>
      <c r="G20" s="35">
        <f>G21</f>
        <v>0</v>
      </c>
      <c r="H20" s="139" t="s">
        <v>72</v>
      </c>
      <c r="I20" s="124">
        <f>I21</f>
        <v>299980</v>
      </c>
      <c r="J20" s="35">
        <f>J21</f>
        <v>57306</v>
      </c>
      <c r="K20" s="136">
        <f t="shared" si="2"/>
        <v>19.103273551570105</v>
      </c>
      <c r="L20" s="124">
        <v>0</v>
      </c>
      <c r="M20" s="35">
        <f>M21</f>
        <v>0</v>
      </c>
      <c r="N20" s="139" t="s">
        <v>72</v>
      </c>
      <c r="O20" s="124">
        <v>0</v>
      </c>
      <c r="P20" s="35">
        <f>P21</f>
        <v>0</v>
      </c>
      <c r="Q20" s="139" t="s">
        <v>72</v>
      </c>
      <c r="R20" s="124">
        <f>R21</f>
        <v>1500</v>
      </c>
      <c r="S20" s="35">
        <f>S21</f>
        <v>1500</v>
      </c>
      <c r="T20" s="139">
        <f>(S20/R20)*100</f>
        <v>100</v>
      </c>
      <c r="U20" s="124">
        <f>U21</f>
        <v>301480</v>
      </c>
      <c r="V20" s="53">
        <f>V21</f>
        <v>58807</v>
      </c>
      <c r="W20" s="136">
        <f t="shared" si="4"/>
        <v>19.506103224094467</v>
      </c>
    </row>
    <row r="21" spans="1:23" s="4" customFormat="1" ht="19.5" customHeight="1" thickBot="1">
      <c r="A21" s="112">
        <v>42</v>
      </c>
      <c r="B21" s="113" t="s">
        <v>78</v>
      </c>
      <c r="C21" s="125">
        <f>C22+C23</f>
        <v>0</v>
      </c>
      <c r="D21" s="96">
        <f>D22+D23</f>
        <v>0</v>
      </c>
      <c r="E21" s="137" t="s">
        <v>72</v>
      </c>
      <c r="F21" s="125">
        <v>0</v>
      </c>
      <c r="G21" s="96">
        <f>G22+G23</f>
        <v>0</v>
      </c>
      <c r="H21" s="137" t="s">
        <v>72</v>
      </c>
      <c r="I21" s="125">
        <f>I22+I23</f>
        <v>299980</v>
      </c>
      <c r="J21" s="96">
        <f>J22+J23+J24</f>
        <v>57306</v>
      </c>
      <c r="K21" s="144">
        <f t="shared" si="2"/>
        <v>19.103273551570105</v>
      </c>
      <c r="L21" s="125">
        <v>0</v>
      </c>
      <c r="M21" s="96">
        <f>M22+M23</f>
        <v>0</v>
      </c>
      <c r="N21" s="137" t="s">
        <v>72</v>
      </c>
      <c r="O21" s="125">
        <v>0</v>
      </c>
      <c r="P21" s="96">
        <f>P22+P23</f>
        <v>0</v>
      </c>
      <c r="Q21" s="137" t="s">
        <v>72</v>
      </c>
      <c r="R21" s="125">
        <f>R22+R23</f>
        <v>1500</v>
      </c>
      <c r="S21" s="96">
        <f>S22+S23</f>
        <v>1500</v>
      </c>
      <c r="T21" s="137">
        <f>(S21/R21)*100</f>
        <v>100</v>
      </c>
      <c r="U21" s="125">
        <f>SUM(U22:U24)</f>
        <v>301480</v>
      </c>
      <c r="V21" s="96">
        <f>SUM(V22:V24)</f>
        <v>58807</v>
      </c>
      <c r="W21" s="135">
        <f t="shared" si="4"/>
        <v>19.506103224094467</v>
      </c>
    </row>
    <row r="22" spans="1:23" ht="19.5" customHeight="1" thickBot="1">
      <c r="A22" s="57">
        <v>422</v>
      </c>
      <c r="B22" s="58" t="s">
        <v>26</v>
      </c>
      <c r="C22" s="126"/>
      <c r="D22" s="59"/>
      <c r="E22" s="140" t="s">
        <v>72</v>
      </c>
      <c r="F22" s="126"/>
      <c r="G22" s="59"/>
      <c r="H22" s="140" t="s">
        <v>72</v>
      </c>
      <c r="I22" s="126">
        <v>298880</v>
      </c>
      <c r="J22" s="59">
        <v>56276</v>
      </c>
      <c r="K22" s="145">
        <f t="shared" si="2"/>
        <v>18.828961456102782</v>
      </c>
      <c r="L22" s="126"/>
      <c r="M22" s="59"/>
      <c r="N22" s="140" t="s">
        <v>72</v>
      </c>
      <c r="O22" s="126"/>
      <c r="P22" s="59"/>
      <c r="Q22" s="140" t="s">
        <v>72</v>
      </c>
      <c r="R22" s="126">
        <v>1500</v>
      </c>
      <c r="S22" s="59">
        <v>1500</v>
      </c>
      <c r="T22" s="140">
        <f>(S22/R22)*100</f>
        <v>100</v>
      </c>
      <c r="U22" s="94">
        <f aca="true" t="shared" si="9" ref="U22:V24">C22+F22+I22+L22+O22+R22</f>
        <v>300380</v>
      </c>
      <c r="V22" s="123">
        <v>57777</v>
      </c>
      <c r="W22" s="134">
        <f t="shared" si="4"/>
        <v>19.23463612757174</v>
      </c>
    </row>
    <row r="23" spans="1:23" ht="19.5" customHeight="1" thickBot="1">
      <c r="A23" s="57">
        <v>424</v>
      </c>
      <c r="B23" s="58" t="s">
        <v>66</v>
      </c>
      <c r="C23" s="126"/>
      <c r="D23" s="59"/>
      <c r="E23" s="141" t="s">
        <v>72</v>
      </c>
      <c r="F23" s="126"/>
      <c r="G23" s="59"/>
      <c r="H23" s="140" t="s">
        <v>72</v>
      </c>
      <c r="I23" s="126">
        <v>1100</v>
      </c>
      <c r="J23" s="59">
        <v>1030</v>
      </c>
      <c r="K23" s="145">
        <f t="shared" si="2"/>
        <v>93.63636363636364</v>
      </c>
      <c r="L23" s="129"/>
      <c r="M23" s="59"/>
      <c r="N23" s="141" t="s">
        <v>72</v>
      </c>
      <c r="O23" s="126"/>
      <c r="P23" s="59"/>
      <c r="Q23" s="141" t="s">
        <v>72</v>
      </c>
      <c r="R23" s="126"/>
      <c r="S23" s="59"/>
      <c r="T23" s="140" t="s">
        <v>72</v>
      </c>
      <c r="U23" s="94">
        <f t="shared" si="9"/>
        <v>1100</v>
      </c>
      <c r="V23" s="123">
        <f t="shared" si="9"/>
        <v>1030</v>
      </c>
      <c r="W23" s="134">
        <f t="shared" si="4"/>
        <v>93.63636363636364</v>
      </c>
    </row>
    <row r="24" spans="1:23" ht="19.5" customHeight="1" thickBot="1">
      <c r="A24" s="97">
        <v>426</v>
      </c>
      <c r="B24" s="98" t="s">
        <v>40</v>
      </c>
      <c r="C24" s="127"/>
      <c r="D24" s="99"/>
      <c r="E24" s="142" t="s">
        <v>72</v>
      </c>
      <c r="F24" s="127"/>
      <c r="G24" s="99"/>
      <c r="H24" s="142" t="s">
        <v>72</v>
      </c>
      <c r="I24" s="127"/>
      <c r="J24" s="99"/>
      <c r="K24" s="142" t="s">
        <v>72</v>
      </c>
      <c r="L24" s="127"/>
      <c r="M24" s="99"/>
      <c r="N24" s="142" t="s">
        <v>72</v>
      </c>
      <c r="O24" s="127"/>
      <c r="P24" s="99"/>
      <c r="Q24" s="142" t="s">
        <v>72</v>
      </c>
      <c r="R24" s="127"/>
      <c r="S24" s="99"/>
      <c r="T24" s="142" t="s">
        <v>72</v>
      </c>
      <c r="U24" s="94">
        <f t="shared" si="9"/>
        <v>0</v>
      </c>
      <c r="V24" s="123">
        <f t="shared" si="9"/>
        <v>0</v>
      </c>
      <c r="W24" s="138" t="s">
        <v>72</v>
      </c>
    </row>
    <row r="25" spans="1:23" s="4" customFormat="1" ht="30" customHeight="1" thickBot="1">
      <c r="A25" s="100"/>
      <c r="B25" s="101" t="s">
        <v>71</v>
      </c>
      <c r="C25" s="128">
        <f aca="true" t="shared" si="10" ref="C25:V25">C7+C20</f>
        <v>290000</v>
      </c>
      <c r="D25" s="104">
        <f t="shared" si="10"/>
        <v>290000</v>
      </c>
      <c r="E25" s="143">
        <f>(D25/C25)*100</f>
        <v>100</v>
      </c>
      <c r="F25" s="128">
        <f t="shared" si="10"/>
        <v>3</v>
      </c>
      <c r="G25" s="104">
        <f t="shared" si="10"/>
        <v>3</v>
      </c>
      <c r="H25" s="143">
        <f>(G25/F25)*100</f>
        <v>100</v>
      </c>
      <c r="I25" s="128">
        <f t="shared" si="10"/>
        <v>700839</v>
      </c>
      <c r="J25" s="104">
        <f t="shared" si="10"/>
        <v>456105</v>
      </c>
      <c r="K25" s="146">
        <f t="shared" si="2"/>
        <v>65.07985428893083</v>
      </c>
      <c r="L25" s="128">
        <f t="shared" si="10"/>
        <v>4510570</v>
      </c>
      <c r="M25" s="104">
        <f t="shared" si="10"/>
        <v>4168147</v>
      </c>
      <c r="N25" s="143">
        <f t="shared" si="3"/>
        <v>92.40843175031094</v>
      </c>
      <c r="O25" s="128">
        <f t="shared" si="10"/>
        <v>42988</v>
      </c>
      <c r="P25" s="104">
        <f t="shared" si="10"/>
        <v>32988</v>
      </c>
      <c r="Q25" s="143">
        <f>(P25/O25)*100</f>
        <v>76.73769424025309</v>
      </c>
      <c r="R25" s="128">
        <f t="shared" si="10"/>
        <v>8379</v>
      </c>
      <c r="S25" s="104">
        <f t="shared" si="10"/>
        <v>8379</v>
      </c>
      <c r="T25" s="143">
        <f>(S25/R25)*100</f>
        <v>100</v>
      </c>
      <c r="U25" s="128">
        <f t="shared" si="10"/>
        <v>5552779</v>
      </c>
      <c r="V25" s="104">
        <f t="shared" si="10"/>
        <v>4955623</v>
      </c>
      <c r="W25" s="139">
        <f t="shared" si="4"/>
        <v>89.24581727455748</v>
      </c>
    </row>
    <row r="26" spans="1:20" ht="15" customHeight="1">
      <c r="A26" s="28"/>
      <c r="B26" s="170"/>
      <c r="C26" s="170"/>
      <c r="D26" s="170"/>
      <c r="E26" s="170"/>
      <c r="F26" s="170"/>
      <c r="G26" s="170"/>
      <c r="H26" s="170"/>
      <c r="I26" s="170"/>
      <c r="J26" s="170"/>
      <c r="K26" s="7"/>
      <c r="L26" s="7"/>
      <c r="M26" s="7"/>
      <c r="N26" s="7"/>
      <c r="O26" s="7"/>
      <c r="P26" s="7"/>
      <c r="Q26" s="7"/>
      <c r="R26" s="7"/>
      <c r="S26" s="7"/>
      <c r="T26" s="130"/>
    </row>
    <row r="27" spans="1:20" ht="12.75">
      <c r="A27" s="2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="4" customFormat="1" ht="12.75" customHeight="1">
      <c r="A28" s="32"/>
    </row>
    <row r="29" spans="1:2" s="4" customFormat="1" ht="12.75">
      <c r="A29" s="28"/>
      <c r="B29" s="30"/>
    </row>
    <row r="30" spans="1:2" s="4" customFormat="1" ht="12.75">
      <c r="A30" s="28"/>
      <c r="B30" s="30"/>
    </row>
    <row r="31" spans="1:20" ht="12.75">
      <c r="A31" s="27"/>
      <c r="B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27"/>
      <c r="B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27"/>
      <c r="B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" s="4" customFormat="1" ht="12.75">
      <c r="A34" s="28"/>
      <c r="B34" s="30"/>
    </row>
    <row r="35" spans="1:20" ht="12.75">
      <c r="A35" s="27"/>
      <c r="B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27"/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27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27"/>
      <c r="B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" s="4" customFormat="1" ht="12.75">
      <c r="A39" s="28"/>
      <c r="B39" s="30"/>
    </row>
    <row r="40" spans="1:20" ht="12.75">
      <c r="A40" s="27"/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28"/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" s="4" customFormat="1" ht="12.75" customHeight="1">
      <c r="A42" s="32"/>
      <c r="B42" s="30"/>
    </row>
    <row r="43" spans="1:2" s="4" customFormat="1" ht="12.75">
      <c r="A43" s="28"/>
      <c r="B43" s="30"/>
    </row>
    <row r="44" spans="1:2" s="4" customFormat="1" ht="12.75">
      <c r="A44" s="28"/>
      <c r="B44" s="30"/>
    </row>
    <row r="45" spans="1:20" ht="12.75">
      <c r="A45" s="27"/>
      <c r="B45" s="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27"/>
      <c r="B46" s="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27"/>
      <c r="B47" s="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" s="4" customFormat="1" ht="12.75">
      <c r="A48" s="28"/>
      <c r="B48" s="30"/>
    </row>
    <row r="49" spans="1:20" ht="12.75">
      <c r="A49" s="27"/>
      <c r="B49" s="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27"/>
      <c r="B50" s="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27"/>
      <c r="B51" s="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27"/>
      <c r="B52" s="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" s="4" customFormat="1" ht="12.75">
      <c r="A53" s="28"/>
      <c r="B53" s="30"/>
    </row>
    <row r="54" spans="1:20" ht="12.75">
      <c r="A54" s="27"/>
      <c r="B54" s="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28"/>
      <c r="B55" s="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" s="4" customFormat="1" ht="12.75" customHeight="1">
      <c r="A56" s="32"/>
      <c r="B56" s="30"/>
    </row>
    <row r="57" spans="1:2" s="4" customFormat="1" ht="12.75">
      <c r="A57" s="28"/>
      <c r="B57" s="30"/>
    </row>
    <row r="58" spans="1:2" s="4" customFormat="1" ht="12.75">
      <c r="A58" s="28"/>
      <c r="B58" s="30"/>
    </row>
    <row r="59" spans="1:20" ht="12.75">
      <c r="A59" s="27"/>
      <c r="B59" s="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27"/>
      <c r="B60" s="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27"/>
      <c r="B61" s="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" s="4" customFormat="1" ht="12.75">
      <c r="A62" s="28"/>
      <c r="B62" s="30"/>
    </row>
    <row r="63" spans="1:20" ht="12.75">
      <c r="A63" s="27"/>
      <c r="B63" s="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27"/>
      <c r="B64" s="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27"/>
      <c r="B65" s="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27"/>
      <c r="B66" s="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" s="4" customFormat="1" ht="12.75">
      <c r="A67" s="28"/>
      <c r="B67" s="30"/>
    </row>
    <row r="68" spans="1:20" ht="12.75">
      <c r="A68" s="27"/>
      <c r="B68" s="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28"/>
      <c r="B69" s="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" s="4" customFormat="1" ht="12.75">
      <c r="A70" s="32"/>
      <c r="B70" s="30"/>
    </row>
    <row r="71" spans="1:2" s="4" customFormat="1" ht="12.75">
      <c r="A71" s="28"/>
      <c r="B71" s="30"/>
    </row>
    <row r="72" spans="1:2" s="4" customFormat="1" ht="12.75">
      <c r="A72" s="28"/>
      <c r="B72" s="30"/>
    </row>
    <row r="73" spans="1:20" ht="12.75">
      <c r="A73" s="27"/>
      <c r="B73" s="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27"/>
      <c r="B74" s="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>
      <c r="A75" s="27"/>
      <c r="B75" s="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" s="4" customFormat="1" ht="12.75">
      <c r="A76" s="28"/>
      <c r="B76" s="30"/>
    </row>
    <row r="77" spans="1:20" ht="12.75">
      <c r="A77" s="27"/>
      <c r="B77" s="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27"/>
      <c r="B78" s="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27"/>
      <c r="B79" s="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27"/>
      <c r="B80" s="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" s="4" customFormat="1" ht="12.75">
      <c r="A81" s="28"/>
      <c r="B81" s="30"/>
    </row>
    <row r="82" spans="1:20" ht="12.75">
      <c r="A82" s="27"/>
      <c r="B82" s="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" s="4" customFormat="1" ht="12.75">
      <c r="A83" s="28"/>
      <c r="B83" s="30"/>
    </row>
    <row r="84" spans="1:2" s="4" customFormat="1" ht="12.75">
      <c r="A84" s="28"/>
      <c r="B84" s="30"/>
    </row>
    <row r="85" spans="1:20" ht="12.75">
      <c r="A85" s="27"/>
      <c r="B85" s="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27"/>
      <c r="B86" s="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>
      <c r="A87" s="28"/>
      <c r="B87" s="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" s="4" customFormat="1" ht="12.75" customHeight="1">
      <c r="A88" s="32"/>
      <c r="B88" s="30"/>
    </row>
    <row r="89" spans="1:2" s="4" customFormat="1" ht="12.75">
      <c r="A89" s="28"/>
      <c r="B89" s="30"/>
    </row>
    <row r="90" spans="1:2" s="4" customFormat="1" ht="12.75">
      <c r="A90" s="28"/>
      <c r="B90" s="30"/>
    </row>
    <row r="91" spans="1:20" ht="12.75">
      <c r="A91" s="27"/>
      <c r="B91" s="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27"/>
      <c r="B92" s="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27"/>
      <c r="B93" s="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" s="4" customFormat="1" ht="12.75">
      <c r="A94" s="28"/>
      <c r="B94" s="30"/>
    </row>
    <row r="95" spans="1:20" ht="12.75">
      <c r="A95" s="27"/>
      <c r="B95" s="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>
      <c r="A96" s="27"/>
      <c r="B96" s="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>
      <c r="A97" s="27"/>
      <c r="B97" s="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27"/>
      <c r="B98" s="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" s="4" customFormat="1" ht="12.75">
      <c r="A99" s="28"/>
      <c r="B99" s="30"/>
    </row>
    <row r="100" spans="1:20" ht="12.75">
      <c r="A100" s="27"/>
      <c r="B100" s="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" s="4" customFormat="1" ht="12.75">
      <c r="A101" s="28"/>
      <c r="B101" s="30"/>
    </row>
    <row r="102" spans="1:20" ht="12.75">
      <c r="A102" s="27"/>
      <c r="B102" s="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" s="4" customFormat="1" ht="12.75">
      <c r="A103" s="28"/>
      <c r="B103" s="30"/>
    </row>
    <row r="104" spans="1:2" s="4" customFormat="1" ht="12.75">
      <c r="A104" s="28"/>
      <c r="B104" s="30"/>
    </row>
    <row r="105" spans="1:20" ht="12.75" customHeight="1">
      <c r="A105" s="27"/>
      <c r="B105" s="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2.75">
      <c r="A106" s="27"/>
      <c r="B106" s="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75">
      <c r="A107" s="28"/>
      <c r="B107" s="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" s="4" customFormat="1" ht="12.75">
      <c r="A108" s="32"/>
      <c r="B108" s="30"/>
    </row>
    <row r="109" spans="1:2" s="4" customFormat="1" ht="12.75">
      <c r="A109" s="28"/>
      <c r="B109" s="30"/>
    </row>
    <row r="110" spans="1:2" s="4" customFormat="1" ht="12.75">
      <c r="A110" s="28"/>
      <c r="B110" s="30"/>
    </row>
    <row r="111" spans="1:20" ht="12.75">
      <c r="A111" s="27"/>
      <c r="B111" s="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2.75">
      <c r="A112" s="27"/>
      <c r="B112" s="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2.75">
      <c r="A113" s="27"/>
      <c r="B113" s="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" s="4" customFormat="1" ht="12.75">
      <c r="A114" s="28"/>
      <c r="B114" s="30"/>
    </row>
    <row r="115" spans="1:20" ht="12.75">
      <c r="A115" s="27"/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2.75">
      <c r="A116" s="27"/>
      <c r="B116" s="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2.75">
      <c r="A117" s="27"/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2.75">
      <c r="A118" s="27"/>
      <c r="B118" s="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" s="4" customFormat="1" ht="12.75">
      <c r="A119" s="28"/>
      <c r="B119" s="30"/>
    </row>
    <row r="120" spans="1:20" ht="12.75">
      <c r="A120" s="27"/>
      <c r="B120" s="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" s="4" customFormat="1" ht="12.75">
      <c r="A121" s="28"/>
      <c r="B121" s="30"/>
    </row>
    <row r="122" spans="1:2" s="4" customFormat="1" ht="12.75">
      <c r="A122" s="28"/>
      <c r="B122" s="30"/>
    </row>
    <row r="123" spans="1:20" ht="12.75">
      <c r="A123" s="27"/>
      <c r="B123" s="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" s="4" customFormat="1" ht="12.75">
      <c r="A124" s="28"/>
      <c r="B124" s="30"/>
    </row>
    <row r="125" spans="1:20" ht="12.75">
      <c r="A125" s="27"/>
      <c r="B125" s="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2.75">
      <c r="A126" s="27"/>
      <c r="B126" s="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2.75">
      <c r="A127" s="28"/>
      <c r="B127" s="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2.75">
      <c r="A128" s="28"/>
      <c r="B128" s="7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2.75">
      <c r="A129" s="28"/>
      <c r="B129" s="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2.75">
      <c r="A130" s="28"/>
      <c r="B130" s="7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2.75">
      <c r="A131" s="28"/>
      <c r="B131" s="7" t="s">
        <v>33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2.75">
      <c r="A132" s="28"/>
      <c r="B132" s="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2.75">
      <c r="A133" s="28"/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2.75">
      <c r="A134" s="28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2.75">
      <c r="A135" s="28"/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2.75">
      <c r="A136" s="28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75">
      <c r="A137" s="28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2.75">
      <c r="A138" s="28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.75">
      <c r="A139" s="28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2.75">
      <c r="A140" s="28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75">
      <c r="A141" s="28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2.75">
      <c r="A142" s="28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2.75">
      <c r="A143" s="28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>
      <c r="A144" s="28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.75">
      <c r="A145" s="28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75">
      <c r="A146" s="28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.75">
      <c r="A147" s="28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2.75">
      <c r="A148" s="28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2.75">
      <c r="A149" s="28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2.75">
      <c r="A150" s="28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.75">
      <c r="A151" s="28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.75">
      <c r="A152" s="28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75">
      <c r="A153" s="28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.75">
      <c r="A154" s="28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75">
      <c r="A155" s="28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.75">
      <c r="A156" s="28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.75">
      <c r="A157" s="28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.75">
      <c r="A158" s="28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.75">
      <c r="A159" s="28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.75">
      <c r="A160" s="28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75">
      <c r="A161" s="28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.75">
      <c r="A162" s="28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.75">
      <c r="A163" s="28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.75">
      <c r="A164" s="28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2.75">
      <c r="A165" s="28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2.75">
      <c r="A166" s="28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2.75">
      <c r="A167" s="28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.75">
      <c r="A168" s="28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.75">
      <c r="A169" s="28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.75">
      <c r="A170" s="28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2.75">
      <c r="A171" s="28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.75">
      <c r="A172" s="28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.75">
      <c r="A173" s="28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.75">
      <c r="A174" s="28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75">
      <c r="A175" s="28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.75">
      <c r="A176" s="28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.75">
      <c r="A177" s="28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2.75">
      <c r="A178" s="28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2.75">
      <c r="A179" s="28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2.75">
      <c r="A180" s="28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.75">
      <c r="A181" s="28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.75">
      <c r="A182" s="28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.75">
      <c r="A183" s="28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.75">
      <c r="A184" s="28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2.75">
      <c r="A185" s="28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2.75">
      <c r="A186" s="28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2.75">
      <c r="A187" s="28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2.75">
      <c r="A188" s="28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2.75">
      <c r="A189" s="28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2.75">
      <c r="A190" s="28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2.75">
      <c r="A191" s="28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2.75">
      <c r="A192" s="28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2.75">
      <c r="A193" s="28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2.75">
      <c r="A194" s="28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2.75">
      <c r="A195" s="28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2.75">
      <c r="A196" s="28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2.75">
      <c r="A197" s="28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2.75">
      <c r="A198" s="28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2.75">
      <c r="A199" s="28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2.75">
      <c r="A200" s="28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2.75">
      <c r="A201" s="28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2.75">
      <c r="A202" s="28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2.75">
      <c r="A203" s="28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2.75">
      <c r="A204" s="28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2.75">
      <c r="A205" s="28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2.75">
      <c r="A206" s="28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2.75">
      <c r="A207" s="28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2.75">
      <c r="A208" s="28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2.75">
      <c r="A209" s="28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2.75">
      <c r="A210" s="28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2.75">
      <c r="A211" s="28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2.75">
      <c r="A212" s="28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2.75">
      <c r="A213" s="28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2.75">
      <c r="A214" s="28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2.75">
      <c r="A215" s="28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2.75">
      <c r="A216" s="28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2.75">
      <c r="A217" s="28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2.75">
      <c r="A218" s="28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2.75">
      <c r="A219" s="28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2.75">
      <c r="A220" s="28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2.75">
      <c r="A221" s="28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2.75">
      <c r="A222" s="28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2.75">
      <c r="A223" s="28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2.75">
      <c r="A224" s="28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2.75">
      <c r="A225" s="28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2.75">
      <c r="A226" s="28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2.75">
      <c r="A227" s="28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2.75">
      <c r="A228" s="28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2.75">
      <c r="A229" s="28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2.75">
      <c r="A230" s="28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2.75">
      <c r="A231" s="28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2.75">
      <c r="A232" s="28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2.75">
      <c r="A233" s="28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2.75">
      <c r="A234" s="28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2.75">
      <c r="A235" s="28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2.75">
      <c r="A236" s="28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2.75">
      <c r="A237" s="28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2.75">
      <c r="A238" s="28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2.75">
      <c r="A239" s="28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2.75">
      <c r="A240" s="28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2.75">
      <c r="A241" s="28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2.75">
      <c r="A242" s="28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2.75">
      <c r="A243" s="28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2.75">
      <c r="A244" s="28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2.75">
      <c r="A245" s="28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2.75">
      <c r="A246" s="28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2.75">
      <c r="A247" s="28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2.75">
      <c r="A248" s="28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2.75">
      <c r="A249" s="28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2.75">
      <c r="A250" s="28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2.75">
      <c r="A251" s="28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2.75">
      <c r="A252" s="28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2.75">
      <c r="A253" s="28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2.75">
      <c r="A254" s="28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2.75">
      <c r="A255" s="28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2.75">
      <c r="A256" s="28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2.75">
      <c r="A257" s="28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2.75">
      <c r="A258" s="28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2.75">
      <c r="A259" s="28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2.75">
      <c r="A260" s="28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2.75">
      <c r="A261" s="28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2.75">
      <c r="A262" s="28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2.75">
      <c r="A263" s="28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2.75">
      <c r="A264" s="28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2.75">
      <c r="A265" s="28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2.75">
      <c r="A266" s="28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2.75">
      <c r="A267" s="28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2.75">
      <c r="A268" s="28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2.75">
      <c r="A269" s="28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2.75">
      <c r="A270" s="28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2.75">
      <c r="A271" s="28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2.75">
      <c r="A272" s="28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2.75">
      <c r="A273" s="28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2.75">
      <c r="A274" s="28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2.75">
      <c r="A275" s="28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2.75">
      <c r="A276" s="28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2.75">
      <c r="A277" s="28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2.75">
      <c r="A278" s="28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2.75">
      <c r="A279" s="28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2.75">
      <c r="A280" s="28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2.75">
      <c r="A281" s="28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2.75">
      <c r="A282" s="28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2.75">
      <c r="A283" s="28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2.75">
      <c r="A284" s="28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2.75">
      <c r="A285" s="28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2.75">
      <c r="A286" s="28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2.75">
      <c r="A287" s="28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2.75">
      <c r="A288" s="28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2.75">
      <c r="A289" s="28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2.75">
      <c r="A290" s="28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2.75">
      <c r="A291" s="28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2.75">
      <c r="A292" s="28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2.75">
      <c r="A293" s="28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2.75">
      <c r="A294" s="28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2.75">
      <c r="A295" s="28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2.75">
      <c r="A296" s="28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2.75">
      <c r="A297" s="28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2.75">
      <c r="A298" s="28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2.75">
      <c r="A299" s="28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2.75">
      <c r="A300" s="28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2.75">
      <c r="A301" s="28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2.75">
      <c r="A302" s="28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2.75">
      <c r="A303" s="28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2.75">
      <c r="A304" s="28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2.75">
      <c r="A305" s="28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2.75">
      <c r="A306" s="28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2.75">
      <c r="A307" s="28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2.75">
      <c r="A308" s="28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2.75">
      <c r="A309" s="28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2.75">
      <c r="A310" s="28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2.75">
      <c r="A311" s="28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2.75">
      <c r="A312" s="28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2.75">
      <c r="A313" s="28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2.75">
      <c r="A314" s="28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2.75">
      <c r="A315" s="28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2.75">
      <c r="A316" s="28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2.75">
      <c r="A317" s="28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2.75">
      <c r="A318" s="28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2.75">
      <c r="A319" s="28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2.75">
      <c r="A320" s="28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2.75">
      <c r="A321" s="28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12.75">
      <c r="A322" s="28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2.75">
      <c r="A323" s="28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2.75">
      <c r="A324" s="28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2.75">
      <c r="A325" s="28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12.75">
      <c r="A326" s="28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12.75">
      <c r="A327" s="28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2.75">
      <c r="A328" s="28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2.75">
      <c r="A329" s="28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2.75">
      <c r="A330" s="28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2.75">
      <c r="A331" s="28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2.75">
      <c r="A332" s="28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2.75">
      <c r="A333" s="28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2.75">
      <c r="A334" s="28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2.75">
      <c r="A335" s="28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2.75">
      <c r="A336" s="28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2.75">
      <c r="A337" s="28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2.75">
      <c r="A338" s="28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2.75">
      <c r="A339" s="28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2.75">
      <c r="A340" s="28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2.75">
      <c r="A341" s="28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2.75">
      <c r="A342" s="28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2.75">
      <c r="A343" s="28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2.75">
      <c r="A344" s="28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2.75">
      <c r="A345" s="28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2.75">
      <c r="A346" s="28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2.75">
      <c r="A347" s="28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2.75">
      <c r="A348" s="28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2.75">
      <c r="A349" s="28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2.75">
      <c r="A350" s="28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2.75">
      <c r="A351" s="28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2.75">
      <c r="A352" s="28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2.75">
      <c r="A353" s="28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2.75">
      <c r="A354" s="28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2.75">
      <c r="A355" s="28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2.75">
      <c r="A356" s="28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2.75">
      <c r="A357" s="28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2.75">
      <c r="A358" s="28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2.75">
      <c r="A359" s="28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2.75">
      <c r="A360" s="28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2.75">
      <c r="A361" s="28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2.75">
      <c r="A362" s="28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2.75">
      <c r="A363" s="28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2.75">
      <c r="A364" s="28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2.75">
      <c r="A365" s="28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2.75">
      <c r="A366" s="28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2.75">
      <c r="A367" s="28"/>
      <c r="B367" s="7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2.75">
      <c r="A368" s="28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2.75">
      <c r="A369" s="28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2.75">
      <c r="A370" s="28"/>
      <c r="B370" s="7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2.75">
      <c r="A371" s="28"/>
      <c r="B371" s="7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2.75">
      <c r="A372" s="28"/>
      <c r="B372" s="7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2.75">
      <c r="A373" s="28"/>
      <c r="B373" s="7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2.75">
      <c r="A374" s="28"/>
      <c r="B374" s="7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2.75">
      <c r="A375" s="28"/>
      <c r="B375" s="7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2.75">
      <c r="A376" s="28"/>
      <c r="B376" s="7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2.75">
      <c r="A377" s="28"/>
      <c r="B377" s="7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2.75">
      <c r="A378" s="28"/>
      <c r="B378" s="7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2.75">
      <c r="A379" s="28"/>
      <c r="B379" s="7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2.75">
      <c r="A380" s="28"/>
      <c r="B380" s="7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2.75">
      <c r="A381" s="28"/>
      <c r="B381" s="7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2.75">
      <c r="A382" s="28"/>
      <c r="B382" s="7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2.75">
      <c r="A383" s="28"/>
      <c r="B383" s="7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2.75">
      <c r="A384" s="28"/>
      <c r="B384" s="7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2.75">
      <c r="A385" s="28"/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2.75">
      <c r="A386" s="28"/>
      <c r="B386" s="7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2.75">
      <c r="A387" s="28"/>
      <c r="B387" s="7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2.75">
      <c r="A388" s="28"/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2.75">
      <c r="A389" s="28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2.75">
      <c r="A390" s="28"/>
      <c r="B390" s="7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2.75">
      <c r="A391" s="28"/>
      <c r="B391" s="7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2.75">
      <c r="A392" s="28"/>
      <c r="B392" s="7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2.75">
      <c r="A393" s="28"/>
      <c r="B393" s="7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2.75">
      <c r="A394" s="28"/>
      <c r="B394" s="7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2.75">
      <c r="A395" s="28"/>
      <c r="B395" s="7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2.75">
      <c r="A396" s="28"/>
      <c r="B396" s="7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2.75">
      <c r="A397" s="28"/>
      <c r="B397" s="7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2.75">
      <c r="A398" s="28"/>
      <c r="B398" s="7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2.75">
      <c r="A399" s="28"/>
      <c r="B399" s="7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2.75">
      <c r="A400" s="28"/>
      <c r="B400" s="7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2.75">
      <c r="A401" s="28"/>
      <c r="B401" s="7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2.75">
      <c r="A402" s="28"/>
      <c r="B402" s="7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2.75">
      <c r="A403" s="28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2.75">
      <c r="A404" s="28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2.75">
      <c r="A405" s="28"/>
      <c r="B405" s="7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2.75">
      <c r="A406" s="28"/>
      <c r="B406" s="7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2.75">
      <c r="A407" s="28"/>
      <c r="B407" s="7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2.75">
      <c r="A408" s="28"/>
      <c r="B408" s="7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2.75">
      <c r="A409" s="28"/>
      <c r="B409" s="7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2.75">
      <c r="A410" s="28"/>
      <c r="B410" s="7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2.75">
      <c r="A411" s="28"/>
      <c r="B411" s="7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2.75">
      <c r="A412" s="28"/>
      <c r="B412" s="7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2.75">
      <c r="A413" s="28"/>
      <c r="B413" s="7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</sheetData>
  <sheetProtection/>
  <mergeCells count="23">
    <mergeCell ref="V2:V5"/>
    <mergeCell ref="W2:W5"/>
    <mergeCell ref="A1:V1"/>
    <mergeCell ref="I2:J2"/>
    <mergeCell ref="C5:E5"/>
    <mergeCell ref="C3:E4"/>
    <mergeCell ref="O2:Q2"/>
    <mergeCell ref="I3:K4"/>
    <mergeCell ref="F3:H4"/>
    <mergeCell ref="L3:N4"/>
    <mergeCell ref="B26:J26"/>
    <mergeCell ref="C2:E2"/>
    <mergeCell ref="U2:U5"/>
    <mergeCell ref="L2:N2"/>
    <mergeCell ref="R2:T2"/>
    <mergeCell ref="O3:Q4"/>
    <mergeCell ref="R3:T4"/>
    <mergeCell ref="F2:H2"/>
    <mergeCell ref="F5:H5"/>
    <mergeCell ref="I5:K5"/>
    <mergeCell ref="L5:N5"/>
    <mergeCell ref="O5:Q5"/>
    <mergeCell ref="R5:T5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5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Škola</cp:lastModifiedBy>
  <cp:lastPrinted>2020-01-31T07:07:52Z</cp:lastPrinted>
  <dcterms:created xsi:type="dcterms:W3CDTF">2013-09-11T11:00:21Z</dcterms:created>
  <dcterms:modified xsi:type="dcterms:W3CDTF">2020-02-04T09:38:07Z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